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C:\Users\suzuki_m\Desktop\"/>
    </mc:Choice>
  </mc:AlternateContent>
  <xr:revisionPtr revIDLastSave="0" documentId="13_ncr:1_{7E82A196-D671-4F60-ACE2-924FD5027F27}" xr6:coauthVersionLast="47" xr6:coauthVersionMax="47" xr10:uidLastSave="{00000000-0000-0000-0000-000000000000}"/>
  <bookViews>
    <workbookView xWindow="-120" yWindow="-120" windowWidth="29040" windowHeight="15840" xr2:uid="{6DE56FF0-5230-4270-AFCD-71E3AD16E4A7}"/>
  </bookViews>
  <sheets>
    <sheet name="名簿管理" sheetId="4" r:id="rId1"/>
    <sheet name="目ざす姿" sheetId="3" r:id="rId2"/>
    <sheet name="授業づくり" sheetId="9" r:id="rId3"/>
    <sheet name="日常評価A" sheetId="16" r:id="rId4"/>
    <sheet name="日常評価B" sheetId="7" r:id="rId5"/>
    <sheet name="期末評価" sheetId="1" r:id="rId6"/>
    <sheet name="文末リスト" sheetId="5" r:id="rId7"/>
    <sheet name="顕著な教材リスト" sheetId="2"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9" l="1"/>
  <c r="B4" i="2"/>
  <c r="F4" i="2"/>
  <c r="O79" i="7"/>
  <c r="D79" i="7"/>
  <c r="E79" i="7"/>
  <c r="F79" i="7"/>
  <c r="G79" i="7"/>
  <c r="H79" i="7"/>
  <c r="I79" i="7"/>
  <c r="J79" i="7"/>
  <c r="K79" i="7"/>
  <c r="L79" i="7"/>
  <c r="M79" i="7"/>
  <c r="N79" i="7"/>
  <c r="P79" i="7"/>
  <c r="Q79" i="7"/>
  <c r="R79" i="7"/>
  <c r="S79" i="7"/>
  <c r="T79" i="7"/>
  <c r="U79" i="7"/>
  <c r="V79" i="7"/>
  <c r="W79" i="7"/>
  <c r="X79" i="7"/>
  <c r="Y79" i="7"/>
  <c r="Z79" i="7"/>
  <c r="AA79" i="7"/>
  <c r="AB79" i="7"/>
  <c r="AC79" i="7"/>
  <c r="AD79" i="7"/>
  <c r="AE79" i="7"/>
  <c r="AF79" i="7"/>
  <c r="AG79" i="7"/>
  <c r="AH79" i="7"/>
  <c r="AI79" i="7"/>
  <c r="AJ79" i="7"/>
  <c r="AK79" i="7"/>
  <c r="AL79" i="7"/>
  <c r="AM79" i="7"/>
  <c r="AN79" i="7"/>
  <c r="AO79" i="7"/>
  <c r="AP79" i="7"/>
  <c r="AQ79" i="7"/>
  <c r="AR79" i="7"/>
  <c r="AS79" i="7"/>
  <c r="AT79" i="7"/>
  <c r="AU79" i="7"/>
  <c r="D80" i="7"/>
  <c r="E80" i="7"/>
  <c r="F80" i="7"/>
  <c r="G80" i="7"/>
  <c r="H80" i="7"/>
  <c r="I80" i="7"/>
  <c r="J80" i="7"/>
  <c r="K80" i="7"/>
  <c r="L80" i="7"/>
  <c r="M80" i="7"/>
  <c r="N80" i="7"/>
  <c r="O80" i="7"/>
  <c r="P80" i="7"/>
  <c r="Q80" i="7"/>
  <c r="R80" i="7"/>
  <c r="S80" i="7"/>
  <c r="T80" i="7"/>
  <c r="U80" i="7"/>
  <c r="V80" i="7"/>
  <c r="W80" i="7"/>
  <c r="X80" i="7"/>
  <c r="Y80" i="7"/>
  <c r="Z80" i="7"/>
  <c r="AA80" i="7"/>
  <c r="AB80" i="7"/>
  <c r="AC80" i="7"/>
  <c r="AD80" i="7"/>
  <c r="AE80" i="7"/>
  <c r="AF80" i="7"/>
  <c r="AG80" i="7"/>
  <c r="AH80" i="7"/>
  <c r="AI80" i="7"/>
  <c r="AJ80" i="7"/>
  <c r="AK80" i="7"/>
  <c r="AL80" i="7"/>
  <c r="AM80" i="7"/>
  <c r="AN80" i="7"/>
  <c r="AO80" i="7"/>
  <c r="AP80" i="7"/>
  <c r="AQ80" i="7"/>
  <c r="AR80" i="7"/>
  <c r="AS80" i="7"/>
  <c r="AT80" i="7"/>
  <c r="AU80" i="7"/>
  <c r="D81" i="7"/>
  <c r="E81" i="7"/>
  <c r="F81" i="7"/>
  <c r="G81" i="7"/>
  <c r="H81" i="7"/>
  <c r="I81" i="7"/>
  <c r="J81" i="7"/>
  <c r="K81" i="7"/>
  <c r="L81" i="7"/>
  <c r="M81" i="7"/>
  <c r="N81" i="7"/>
  <c r="O81" i="7"/>
  <c r="P81" i="7"/>
  <c r="Q81" i="7"/>
  <c r="R81" i="7"/>
  <c r="S81" i="7"/>
  <c r="T81" i="7"/>
  <c r="U81" i="7"/>
  <c r="V81" i="7"/>
  <c r="W81" i="7"/>
  <c r="X81" i="7"/>
  <c r="Y81" i="7"/>
  <c r="Z81" i="7"/>
  <c r="AA81" i="7"/>
  <c r="AB81" i="7"/>
  <c r="AC81" i="7"/>
  <c r="AD81" i="7"/>
  <c r="AE81" i="7"/>
  <c r="AF81" i="7"/>
  <c r="AG81" i="7"/>
  <c r="AH81" i="7"/>
  <c r="AI81" i="7"/>
  <c r="AJ81" i="7"/>
  <c r="AK81" i="7"/>
  <c r="AL81" i="7"/>
  <c r="AM81" i="7"/>
  <c r="AN81" i="7"/>
  <c r="AO81" i="7"/>
  <c r="AP81" i="7"/>
  <c r="AQ81" i="7"/>
  <c r="AR81" i="7"/>
  <c r="AS81" i="7"/>
  <c r="AT81" i="7"/>
  <c r="AU81" i="7"/>
  <c r="D82" i="7"/>
  <c r="E82" i="7"/>
  <c r="F82" i="7"/>
  <c r="G82" i="7"/>
  <c r="H82" i="7"/>
  <c r="I82" i="7"/>
  <c r="J82" i="7"/>
  <c r="K82" i="7"/>
  <c r="L82" i="7"/>
  <c r="M82" i="7"/>
  <c r="N82" i="7"/>
  <c r="O82" i="7"/>
  <c r="P82" i="7"/>
  <c r="Q82" i="7"/>
  <c r="R82" i="7"/>
  <c r="S82" i="7"/>
  <c r="T82" i="7"/>
  <c r="U82" i="7"/>
  <c r="V82" i="7"/>
  <c r="W82" i="7"/>
  <c r="X82" i="7"/>
  <c r="Y82" i="7"/>
  <c r="Z82" i="7"/>
  <c r="AA82" i="7"/>
  <c r="AB82" i="7"/>
  <c r="AC82" i="7"/>
  <c r="AD82" i="7"/>
  <c r="AE82" i="7"/>
  <c r="AF82" i="7"/>
  <c r="AG82" i="7"/>
  <c r="AH82" i="7"/>
  <c r="AI82" i="7"/>
  <c r="AJ82" i="7"/>
  <c r="AK82" i="7"/>
  <c r="AL82" i="7"/>
  <c r="AM82" i="7"/>
  <c r="AN82" i="7"/>
  <c r="AO82" i="7"/>
  <c r="AP82" i="7"/>
  <c r="AQ82" i="7"/>
  <c r="AR82" i="7"/>
  <c r="AS82" i="7"/>
  <c r="AT82" i="7"/>
  <c r="AU82" i="7"/>
  <c r="D83" i="7"/>
  <c r="E83" i="7"/>
  <c r="F83" i="7"/>
  <c r="G83" i="7"/>
  <c r="H83" i="7"/>
  <c r="I83" i="7"/>
  <c r="J83" i="7"/>
  <c r="K83" i="7"/>
  <c r="L83" i="7"/>
  <c r="M83" i="7"/>
  <c r="N83" i="7"/>
  <c r="O83" i="7"/>
  <c r="P83" i="7"/>
  <c r="Q83" i="7"/>
  <c r="R83" i="7"/>
  <c r="S83" i="7"/>
  <c r="T83" i="7"/>
  <c r="U83" i="7"/>
  <c r="V83" i="7"/>
  <c r="W83" i="7"/>
  <c r="X83" i="7"/>
  <c r="Y83" i="7"/>
  <c r="Z83" i="7"/>
  <c r="AA83" i="7"/>
  <c r="AB83" i="7"/>
  <c r="AC83" i="7"/>
  <c r="AD83" i="7"/>
  <c r="AE83" i="7"/>
  <c r="AF83" i="7"/>
  <c r="AG83" i="7"/>
  <c r="AH83" i="7"/>
  <c r="AI83" i="7"/>
  <c r="AJ83" i="7"/>
  <c r="AK83" i="7"/>
  <c r="AL83" i="7"/>
  <c r="AM83" i="7"/>
  <c r="AN83" i="7"/>
  <c r="AO83" i="7"/>
  <c r="AP83" i="7"/>
  <c r="AQ83" i="7"/>
  <c r="AR83" i="7"/>
  <c r="AS83" i="7"/>
  <c r="AT83" i="7"/>
  <c r="AU83" i="7"/>
  <c r="D84" i="7"/>
  <c r="E84" i="7"/>
  <c r="F84" i="7"/>
  <c r="G84" i="7"/>
  <c r="H84" i="7"/>
  <c r="I84" i="7"/>
  <c r="J84" i="7"/>
  <c r="K84" i="7"/>
  <c r="L84" i="7"/>
  <c r="M84" i="7"/>
  <c r="N84" i="7"/>
  <c r="O84" i="7"/>
  <c r="P84" i="7"/>
  <c r="Q84" i="7"/>
  <c r="R84" i="7"/>
  <c r="S84" i="7"/>
  <c r="T84" i="7"/>
  <c r="U84" i="7"/>
  <c r="V84" i="7"/>
  <c r="W84" i="7"/>
  <c r="X84" i="7"/>
  <c r="Y84" i="7"/>
  <c r="Z84" i="7"/>
  <c r="AA84" i="7"/>
  <c r="AB84" i="7"/>
  <c r="AC84" i="7"/>
  <c r="AD84" i="7"/>
  <c r="AE84" i="7"/>
  <c r="AF84" i="7"/>
  <c r="AG84" i="7"/>
  <c r="AH84" i="7"/>
  <c r="AI84" i="7"/>
  <c r="AJ84" i="7"/>
  <c r="AK84" i="7"/>
  <c r="AL84" i="7"/>
  <c r="AM84" i="7"/>
  <c r="AN84" i="7"/>
  <c r="AO84" i="7"/>
  <c r="AP84" i="7"/>
  <c r="AQ84" i="7"/>
  <c r="AR84" i="7"/>
  <c r="AS84" i="7"/>
  <c r="AT84" i="7"/>
  <c r="AU84" i="7"/>
  <c r="D85" i="7"/>
  <c r="E85" i="7"/>
  <c r="F85" i="7"/>
  <c r="G85" i="7"/>
  <c r="H85" i="7"/>
  <c r="I85" i="7"/>
  <c r="J85" i="7"/>
  <c r="K85" i="7"/>
  <c r="L85" i="7"/>
  <c r="M85" i="7"/>
  <c r="N85" i="7"/>
  <c r="O85" i="7"/>
  <c r="P85" i="7"/>
  <c r="Q85" i="7"/>
  <c r="R85" i="7"/>
  <c r="S85" i="7"/>
  <c r="T85" i="7"/>
  <c r="U85" i="7"/>
  <c r="V85" i="7"/>
  <c r="W85" i="7"/>
  <c r="X85" i="7"/>
  <c r="Y85" i="7"/>
  <c r="Z85" i="7"/>
  <c r="AA85" i="7"/>
  <c r="AB85" i="7"/>
  <c r="AC85" i="7"/>
  <c r="AD85" i="7"/>
  <c r="AE85" i="7"/>
  <c r="AF85" i="7"/>
  <c r="AG85" i="7"/>
  <c r="AH85" i="7"/>
  <c r="AI85" i="7"/>
  <c r="AJ85" i="7"/>
  <c r="AK85" i="7"/>
  <c r="AL85" i="7"/>
  <c r="AM85" i="7"/>
  <c r="AN85" i="7"/>
  <c r="AO85" i="7"/>
  <c r="AP85" i="7"/>
  <c r="AQ85" i="7"/>
  <c r="AR85" i="7"/>
  <c r="AS85" i="7"/>
  <c r="AT85" i="7"/>
  <c r="AU85" i="7"/>
  <c r="D86" i="7"/>
  <c r="E86" i="7"/>
  <c r="F86" i="7"/>
  <c r="G86" i="7"/>
  <c r="H86" i="7"/>
  <c r="I86" i="7"/>
  <c r="J86" i="7"/>
  <c r="K86" i="7"/>
  <c r="L86" i="7"/>
  <c r="M86" i="7"/>
  <c r="N86" i="7"/>
  <c r="O86" i="7"/>
  <c r="P86" i="7"/>
  <c r="Q86" i="7"/>
  <c r="R86" i="7"/>
  <c r="S86" i="7"/>
  <c r="T86" i="7"/>
  <c r="U86" i="7"/>
  <c r="V86" i="7"/>
  <c r="W86" i="7"/>
  <c r="X86" i="7"/>
  <c r="Y86" i="7"/>
  <c r="Z86" i="7"/>
  <c r="AA86" i="7"/>
  <c r="AB86" i="7"/>
  <c r="AC86" i="7"/>
  <c r="AD86" i="7"/>
  <c r="AE86" i="7"/>
  <c r="AF86" i="7"/>
  <c r="AG86" i="7"/>
  <c r="AH86" i="7"/>
  <c r="AI86" i="7"/>
  <c r="AJ86" i="7"/>
  <c r="AK86" i="7"/>
  <c r="AL86" i="7"/>
  <c r="AM86" i="7"/>
  <c r="AN86" i="7"/>
  <c r="AO86" i="7"/>
  <c r="AP86" i="7"/>
  <c r="AQ86" i="7"/>
  <c r="AR86" i="7"/>
  <c r="AS86" i="7"/>
  <c r="AT86" i="7"/>
  <c r="AU86" i="7"/>
  <c r="D88" i="7"/>
  <c r="E88" i="7"/>
  <c r="F88" i="7"/>
  <c r="G88" i="7"/>
  <c r="H88" i="7"/>
  <c r="I88" i="7"/>
  <c r="J88" i="7"/>
  <c r="K88" i="7"/>
  <c r="L88" i="7"/>
  <c r="M88" i="7"/>
  <c r="N88" i="7"/>
  <c r="O88" i="7"/>
  <c r="P88" i="7"/>
  <c r="Q88" i="7"/>
  <c r="R88" i="7"/>
  <c r="S88" i="7"/>
  <c r="T88" i="7"/>
  <c r="U88" i="7"/>
  <c r="V88" i="7"/>
  <c r="W88" i="7"/>
  <c r="X88" i="7"/>
  <c r="Y88" i="7"/>
  <c r="Z88" i="7"/>
  <c r="AA88" i="7"/>
  <c r="AB88" i="7"/>
  <c r="AC88" i="7"/>
  <c r="AD88" i="7"/>
  <c r="AE88" i="7"/>
  <c r="AF88" i="7"/>
  <c r="AG88" i="7"/>
  <c r="AH88" i="7"/>
  <c r="AI88" i="7"/>
  <c r="AJ88" i="7"/>
  <c r="AK88" i="7"/>
  <c r="AL88" i="7"/>
  <c r="AM88" i="7"/>
  <c r="AN88" i="7"/>
  <c r="AO88" i="7"/>
  <c r="AP88" i="7"/>
  <c r="AQ88" i="7"/>
  <c r="AR88" i="7"/>
  <c r="AS88" i="7"/>
  <c r="AT88" i="7"/>
  <c r="AU88" i="7"/>
  <c r="D89" i="7"/>
  <c r="E89" i="7"/>
  <c r="F89" i="7"/>
  <c r="G89" i="7"/>
  <c r="H89" i="7"/>
  <c r="I89" i="7"/>
  <c r="J89" i="7"/>
  <c r="K89" i="7"/>
  <c r="L89" i="7"/>
  <c r="M89" i="7"/>
  <c r="N89" i="7"/>
  <c r="O89" i="7"/>
  <c r="P89" i="7"/>
  <c r="Q89" i="7"/>
  <c r="R89" i="7"/>
  <c r="S89" i="7"/>
  <c r="T89" i="7"/>
  <c r="U89" i="7"/>
  <c r="V89" i="7"/>
  <c r="W89" i="7"/>
  <c r="X89" i="7"/>
  <c r="Y89" i="7"/>
  <c r="Z89" i="7"/>
  <c r="AA89" i="7"/>
  <c r="AB89" i="7"/>
  <c r="AC89" i="7"/>
  <c r="AD89" i="7"/>
  <c r="AE89" i="7"/>
  <c r="AF89" i="7"/>
  <c r="AG89" i="7"/>
  <c r="AH89" i="7"/>
  <c r="AI89" i="7"/>
  <c r="AJ89" i="7"/>
  <c r="AK89" i="7"/>
  <c r="AL89" i="7"/>
  <c r="AM89" i="7"/>
  <c r="AN89" i="7"/>
  <c r="AO89" i="7"/>
  <c r="AP89" i="7"/>
  <c r="AQ89" i="7"/>
  <c r="AR89" i="7"/>
  <c r="AS89" i="7"/>
  <c r="AT89" i="7"/>
  <c r="AU89" i="7"/>
  <c r="D90" i="7"/>
  <c r="E90" i="7"/>
  <c r="F90" i="7"/>
  <c r="G90" i="7"/>
  <c r="H90" i="7"/>
  <c r="I90" i="7"/>
  <c r="J90" i="7"/>
  <c r="K90" i="7"/>
  <c r="L90" i="7"/>
  <c r="M90" i="7"/>
  <c r="N90" i="7"/>
  <c r="O90" i="7"/>
  <c r="P90" i="7"/>
  <c r="Q90" i="7"/>
  <c r="R90" i="7"/>
  <c r="S90" i="7"/>
  <c r="T90" i="7"/>
  <c r="U90" i="7"/>
  <c r="V90" i="7"/>
  <c r="W90" i="7"/>
  <c r="X90" i="7"/>
  <c r="Y90" i="7"/>
  <c r="Z90" i="7"/>
  <c r="AA90" i="7"/>
  <c r="AB90" i="7"/>
  <c r="AC90" i="7"/>
  <c r="AD90" i="7"/>
  <c r="AE90" i="7"/>
  <c r="AF90" i="7"/>
  <c r="AG90" i="7"/>
  <c r="AH90" i="7"/>
  <c r="AI90" i="7"/>
  <c r="AJ90" i="7"/>
  <c r="AK90" i="7"/>
  <c r="AL90" i="7"/>
  <c r="AM90" i="7"/>
  <c r="AN90" i="7"/>
  <c r="AO90" i="7"/>
  <c r="AP90" i="7"/>
  <c r="AQ90" i="7"/>
  <c r="AR90" i="7"/>
  <c r="AS90" i="7"/>
  <c r="AT90" i="7"/>
  <c r="AU90" i="7"/>
  <c r="D91" i="7"/>
  <c r="E91" i="7"/>
  <c r="F91" i="7"/>
  <c r="G91" i="7"/>
  <c r="H91" i="7"/>
  <c r="I91" i="7"/>
  <c r="J91" i="7"/>
  <c r="K91" i="7"/>
  <c r="L91" i="7"/>
  <c r="M91" i="7"/>
  <c r="N91" i="7"/>
  <c r="O91" i="7"/>
  <c r="P91" i="7"/>
  <c r="Q91" i="7"/>
  <c r="R91" i="7"/>
  <c r="S91" i="7"/>
  <c r="T91" i="7"/>
  <c r="U91" i="7"/>
  <c r="V91" i="7"/>
  <c r="W91" i="7"/>
  <c r="X91" i="7"/>
  <c r="Y91" i="7"/>
  <c r="Z91" i="7"/>
  <c r="AA91" i="7"/>
  <c r="AB91" i="7"/>
  <c r="AC91" i="7"/>
  <c r="AD91" i="7"/>
  <c r="AE91" i="7"/>
  <c r="AF91" i="7"/>
  <c r="AG91" i="7"/>
  <c r="AH91" i="7"/>
  <c r="AI91" i="7"/>
  <c r="AJ91" i="7"/>
  <c r="AK91" i="7"/>
  <c r="AL91" i="7"/>
  <c r="AM91" i="7"/>
  <c r="AN91" i="7"/>
  <c r="AO91" i="7"/>
  <c r="AP91" i="7"/>
  <c r="AQ91" i="7"/>
  <c r="AR91" i="7"/>
  <c r="AS91" i="7"/>
  <c r="AT91" i="7"/>
  <c r="AU91" i="7"/>
  <c r="D92" i="7"/>
  <c r="E92" i="7"/>
  <c r="F92" i="7"/>
  <c r="G92" i="7"/>
  <c r="H92" i="7"/>
  <c r="I92" i="7"/>
  <c r="J92" i="7"/>
  <c r="K92" i="7"/>
  <c r="L92" i="7"/>
  <c r="M92" i="7"/>
  <c r="N92" i="7"/>
  <c r="O92" i="7"/>
  <c r="P92" i="7"/>
  <c r="Q92" i="7"/>
  <c r="R92" i="7"/>
  <c r="S92" i="7"/>
  <c r="T92" i="7"/>
  <c r="U92" i="7"/>
  <c r="V92" i="7"/>
  <c r="W92" i="7"/>
  <c r="X92" i="7"/>
  <c r="Y92" i="7"/>
  <c r="Z92" i="7"/>
  <c r="AA92" i="7"/>
  <c r="AB92" i="7"/>
  <c r="AC92" i="7"/>
  <c r="AD92" i="7"/>
  <c r="AE92" i="7"/>
  <c r="AF92" i="7"/>
  <c r="AG92" i="7"/>
  <c r="AH92" i="7"/>
  <c r="AI92" i="7"/>
  <c r="AJ92" i="7"/>
  <c r="AK92" i="7"/>
  <c r="AL92" i="7"/>
  <c r="AM92" i="7"/>
  <c r="AN92" i="7"/>
  <c r="AO92" i="7"/>
  <c r="AP92" i="7"/>
  <c r="AQ92" i="7"/>
  <c r="AR92" i="7"/>
  <c r="AS92" i="7"/>
  <c r="AT92" i="7"/>
  <c r="AU92" i="7"/>
  <c r="C91" i="7"/>
  <c r="C89" i="7"/>
  <c r="C80" i="7"/>
  <c r="C81" i="7"/>
  <c r="C82" i="7"/>
  <c r="C83" i="7"/>
  <c r="C84" i="7"/>
  <c r="C85" i="7"/>
  <c r="C86" i="7"/>
  <c r="C88" i="7"/>
  <c r="C90" i="7"/>
  <c r="C92" i="7"/>
  <c r="C79" i="7"/>
  <c r="R6" i="1"/>
  <c r="B8" i="1" l="1"/>
  <c r="H8" i="1" s="1"/>
  <c r="B7" i="1"/>
  <c r="H7" i="1" s="1"/>
  <c r="BB7" i="1"/>
  <c r="BA7" i="1"/>
  <c r="AZ7" i="1"/>
  <c r="AY7" i="1"/>
  <c r="AX7" i="1"/>
  <c r="AW7" i="1"/>
  <c r="AV7" i="1"/>
  <c r="AU7" i="1"/>
  <c r="AT7" i="1"/>
  <c r="AS7" i="1"/>
  <c r="AR7" i="1"/>
  <c r="AQ7" i="1"/>
  <c r="AP7" i="1"/>
  <c r="AO7" i="1"/>
  <c r="AN7" i="1"/>
  <c r="AM7" i="1"/>
  <c r="AL7" i="1"/>
  <c r="AK7" i="1"/>
  <c r="AJ7" i="1"/>
  <c r="AI7" i="1"/>
  <c r="AH7" i="1"/>
  <c r="AH6" i="1"/>
  <c r="AG7" i="1"/>
  <c r="AG6" i="1"/>
  <c r="AF7" i="1"/>
  <c r="AF6" i="1"/>
  <c r="AE7" i="1"/>
  <c r="AE6" i="1"/>
  <c r="AD7" i="1"/>
  <c r="AD6" i="1"/>
  <c r="AC7" i="1"/>
  <c r="AC6" i="1"/>
  <c r="AB7" i="1"/>
  <c r="AA7" i="1"/>
  <c r="Z7" i="1"/>
  <c r="Y7" i="1"/>
  <c r="X7" i="1"/>
  <c r="W7" i="1"/>
  <c r="V7" i="1"/>
  <c r="V6" i="1"/>
  <c r="U6" i="1"/>
  <c r="U7" i="1"/>
  <c r="T6" i="1"/>
  <c r="F73" i="9"/>
  <c r="F72" i="9"/>
  <c r="F71" i="9"/>
  <c r="F70" i="9"/>
  <c r="F69" i="9"/>
  <c r="F68" i="9"/>
  <c r="F67" i="9"/>
  <c r="F66" i="9"/>
  <c r="F65" i="9"/>
  <c r="F64" i="9"/>
  <c r="F63" i="9"/>
  <c r="F62" i="9"/>
  <c r="F61" i="9"/>
  <c r="F60" i="9"/>
  <c r="F59" i="9"/>
  <c r="F58" i="9"/>
  <c r="F57" i="9"/>
  <c r="F56" i="9"/>
  <c r="F55" i="9"/>
  <c r="F54" i="9"/>
  <c r="F53" i="9"/>
  <c r="F52" i="9"/>
  <c r="F51" i="9"/>
  <c r="F50" i="9"/>
  <c r="F49" i="9"/>
  <c r="F48" i="9"/>
  <c r="F47" i="9"/>
  <c r="F46" i="9"/>
  <c r="F45" i="9"/>
  <c r="F44" i="9"/>
  <c r="F43" i="9"/>
  <c r="F42" i="9"/>
  <c r="F41" i="9"/>
  <c r="F40" i="9"/>
  <c r="F39" i="9"/>
  <c r="F38" i="9"/>
  <c r="F37" i="9"/>
  <c r="F36" i="9"/>
  <c r="F35" i="9"/>
  <c r="F34" i="9"/>
  <c r="F33" i="9"/>
  <c r="F32" i="9"/>
  <c r="F31" i="9"/>
  <c r="F30" i="9"/>
  <c r="F29" i="9"/>
  <c r="F28" i="9"/>
  <c r="F27" i="9"/>
  <c r="F26" i="9"/>
  <c r="F25" i="9"/>
  <c r="F24" i="9"/>
  <c r="F23" i="9"/>
  <c r="F22" i="9"/>
  <c r="F21" i="9"/>
  <c r="F20" i="9"/>
  <c r="F18" i="9"/>
  <c r="F19" i="9"/>
  <c r="F17" i="9"/>
  <c r="F16" i="9"/>
  <c r="F15" i="9"/>
  <c r="F14" i="9"/>
  <c r="F13" i="9"/>
  <c r="F12" i="9"/>
  <c r="F11" i="9"/>
  <c r="F10" i="9"/>
  <c r="T7" i="1"/>
  <c r="C74" i="16"/>
  <c r="C73" i="16"/>
  <c r="C72" i="16"/>
  <c r="C71" i="16"/>
  <c r="C70" i="16"/>
  <c r="C69" i="16"/>
  <c r="C68" i="16"/>
  <c r="C67" i="16"/>
  <c r="C66" i="16"/>
  <c r="C65" i="16"/>
  <c r="C64" i="16"/>
  <c r="C63" i="16"/>
  <c r="C62" i="16"/>
  <c r="C61" i="16"/>
  <c r="C60" i="16"/>
  <c r="C59" i="16"/>
  <c r="C58" i="16"/>
  <c r="C57" i="16"/>
  <c r="C56" i="16"/>
  <c r="C55" i="16"/>
  <c r="C54" i="16"/>
  <c r="C53" i="16"/>
  <c r="C52" i="16"/>
  <c r="C51" i="16"/>
  <c r="C50" i="16"/>
  <c r="C49" i="16"/>
  <c r="C48" i="16"/>
  <c r="C47" i="16"/>
  <c r="C46" i="16"/>
  <c r="C45" i="16"/>
  <c r="C44" i="16"/>
  <c r="C43" i="16"/>
  <c r="C42" i="16"/>
  <c r="C41" i="16"/>
  <c r="C40" i="16"/>
  <c r="C39" i="16"/>
  <c r="C38" i="16"/>
  <c r="C37" i="16"/>
  <c r="C36" i="16"/>
  <c r="C35" i="16"/>
  <c r="C34" i="16"/>
  <c r="C33" i="16"/>
  <c r="C32" i="16"/>
  <c r="C31" i="16"/>
  <c r="C30" i="16"/>
  <c r="C29" i="16"/>
  <c r="C28" i="16"/>
  <c r="C27" i="16"/>
  <c r="C26" i="16"/>
  <c r="C25" i="16"/>
  <c r="C24" i="16"/>
  <c r="C23" i="16"/>
  <c r="C22" i="16"/>
  <c r="C21" i="16"/>
  <c r="C20" i="16"/>
  <c r="C19" i="16"/>
  <c r="C18" i="16"/>
  <c r="C17" i="16"/>
  <c r="C16" i="16"/>
  <c r="C15" i="16"/>
  <c r="C14" i="16"/>
  <c r="C13" i="16"/>
  <c r="C12" i="16"/>
  <c r="C11" i="16"/>
  <c r="C10" i="16"/>
  <c r="C9" i="16"/>
  <c r="C8" i="16"/>
  <c r="C7" i="16"/>
  <c r="C6" i="16"/>
  <c r="C5" i="16"/>
  <c r="AV4" i="16"/>
  <c r="AU4" i="16"/>
  <c r="AT4" i="16"/>
  <c r="AS4" i="16"/>
  <c r="AR4" i="16"/>
  <c r="AQ4" i="16"/>
  <c r="AP4" i="16"/>
  <c r="AO4" i="16"/>
  <c r="AN4" i="16"/>
  <c r="AM4" i="16"/>
  <c r="AL4" i="16"/>
  <c r="AK4" i="16"/>
  <c r="AJ4" i="16"/>
  <c r="AI4" i="16"/>
  <c r="AH4" i="16"/>
  <c r="AG4" i="16"/>
  <c r="AF4" i="16"/>
  <c r="AE4" i="16"/>
  <c r="AD4" i="16"/>
  <c r="AC4" i="16"/>
  <c r="AB4" i="16"/>
  <c r="AA4" i="16"/>
  <c r="Z4" i="16"/>
  <c r="Y4" i="16"/>
  <c r="X4" i="16"/>
  <c r="W4" i="16"/>
  <c r="V4" i="16"/>
  <c r="U4" i="16"/>
  <c r="T4" i="16"/>
  <c r="S4" i="16"/>
  <c r="R4" i="16"/>
  <c r="Q4" i="16"/>
  <c r="P4" i="16"/>
  <c r="O4" i="16"/>
  <c r="N4" i="16"/>
  <c r="M4" i="16"/>
  <c r="L4" i="16"/>
  <c r="K4" i="16"/>
  <c r="J4" i="16"/>
  <c r="I4" i="16"/>
  <c r="H4" i="16"/>
  <c r="G4" i="16"/>
  <c r="F4" i="16"/>
  <c r="E4" i="16"/>
  <c r="D4" i="16"/>
  <c r="R7" i="1"/>
  <c r="R8" i="1"/>
  <c r="R9" i="1"/>
  <c r="R10" i="1"/>
  <c r="R11" i="1"/>
  <c r="R12" i="1"/>
  <c r="R13" i="1"/>
  <c r="R14" i="1"/>
  <c r="R15" i="1"/>
  <c r="R16" i="1"/>
  <c r="R17" i="1"/>
  <c r="R18" i="1"/>
  <c r="R19" i="1"/>
  <c r="R20" i="1"/>
  <c r="R21" i="1"/>
  <c r="R22" i="1"/>
  <c r="R23" i="1"/>
  <c r="R24" i="1"/>
  <c r="R25" i="1"/>
  <c r="R26" i="1"/>
  <c r="R27" i="1"/>
  <c r="R28" i="1"/>
  <c r="R29" i="1"/>
  <c r="R30" i="1"/>
  <c r="R31" i="1"/>
  <c r="R32" i="1"/>
  <c r="R33" i="1"/>
  <c r="R34" i="1"/>
  <c r="R35" i="1"/>
  <c r="R36" i="1"/>
  <c r="R37" i="1"/>
  <c r="R38" i="1"/>
  <c r="R39" i="1"/>
  <c r="R40" i="1"/>
  <c r="R41" i="1"/>
  <c r="R42" i="1"/>
  <c r="R43" i="1"/>
  <c r="R44" i="1"/>
  <c r="R5" i="1"/>
  <c r="Q6" i="1"/>
  <c r="Q7" i="1"/>
  <c r="Q8" i="1"/>
  <c r="Q9" i="1"/>
  <c r="Q10" i="1"/>
  <c r="Q11" i="1"/>
  <c r="Q12" i="1"/>
  <c r="Q13" i="1"/>
  <c r="Q14" i="1"/>
  <c r="Q15" i="1"/>
  <c r="Q16" i="1"/>
  <c r="Q17" i="1"/>
  <c r="Q18" i="1"/>
  <c r="Q19" i="1"/>
  <c r="Q20" i="1"/>
  <c r="Q21" i="1"/>
  <c r="Q22" i="1"/>
  <c r="Q23" i="1"/>
  <c r="Q24" i="1"/>
  <c r="Q25" i="1"/>
  <c r="Q26" i="1"/>
  <c r="Q27" i="1"/>
  <c r="Q28" i="1"/>
  <c r="Q29" i="1"/>
  <c r="Q30" i="1"/>
  <c r="Q31" i="1"/>
  <c r="Q32" i="1"/>
  <c r="Q33" i="1"/>
  <c r="Q34" i="1"/>
  <c r="Q35" i="1"/>
  <c r="Q36" i="1"/>
  <c r="Q37" i="1"/>
  <c r="Q38" i="1"/>
  <c r="Q39" i="1"/>
  <c r="Q40" i="1"/>
  <c r="Q41" i="1"/>
  <c r="Q42" i="1"/>
  <c r="Q43" i="1"/>
  <c r="Q44" i="1"/>
  <c r="Q5" i="1"/>
  <c r="O6" i="1"/>
  <c r="O7" i="1"/>
  <c r="O8" i="1"/>
  <c r="O9" i="1"/>
  <c r="O10" i="1"/>
  <c r="O11" i="1"/>
  <c r="O12" i="1"/>
  <c r="O13" i="1"/>
  <c r="O14" i="1"/>
  <c r="O15" i="1"/>
  <c r="O16" i="1"/>
  <c r="O17" i="1"/>
  <c r="O18" i="1"/>
  <c r="O19" i="1"/>
  <c r="O20" i="1"/>
  <c r="O21" i="1"/>
  <c r="O22" i="1"/>
  <c r="O23" i="1"/>
  <c r="O24" i="1"/>
  <c r="O25" i="1"/>
  <c r="O26" i="1"/>
  <c r="O27" i="1"/>
  <c r="O28" i="1"/>
  <c r="O29" i="1"/>
  <c r="O30" i="1"/>
  <c r="O31" i="1"/>
  <c r="O32" i="1"/>
  <c r="O33" i="1"/>
  <c r="O34" i="1"/>
  <c r="O35" i="1"/>
  <c r="O36" i="1"/>
  <c r="O37" i="1"/>
  <c r="O38" i="1"/>
  <c r="O39" i="1"/>
  <c r="O40" i="1"/>
  <c r="O41" i="1"/>
  <c r="O42" i="1"/>
  <c r="O43" i="1"/>
  <c r="O44" i="1"/>
  <c r="O5" i="1"/>
  <c r="K6" i="1"/>
  <c r="L6" i="1" s="1"/>
  <c r="K7" i="1"/>
  <c r="L7" i="1" s="1"/>
  <c r="K8" i="1"/>
  <c r="L8" i="1" s="1"/>
  <c r="K9" i="1"/>
  <c r="L9" i="1" s="1"/>
  <c r="K10" i="1"/>
  <c r="L10" i="1" s="1"/>
  <c r="K11" i="1"/>
  <c r="L11" i="1" s="1"/>
  <c r="K12" i="1"/>
  <c r="L12" i="1" s="1"/>
  <c r="K13" i="1"/>
  <c r="L13" i="1" s="1"/>
  <c r="K14" i="1"/>
  <c r="L14" i="1" s="1"/>
  <c r="K15" i="1"/>
  <c r="L15" i="1" s="1"/>
  <c r="K16" i="1"/>
  <c r="L16" i="1" s="1"/>
  <c r="K17" i="1"/>
  <c r="L17" i="1" s="1"/>
  <c r="K18" i="1"/>
  <c r="L18" i="1" s="1"/>
  <c r="K19" i="1"/>
  <c r="L19" i="1" s="1"/>
  <c r="K20" i="1"/>
  <c r="L20" i="1" s="1"/>
  <c r="K21" i="1"/>
  <c r="L21" i="1" s="1"/>
  <c r="K22" i="1"/>
  <c r="L22" i="1" s="1"/>
  <c r="K23" i="1"/>
  <c r="L23" i="1" s="1"/>
  <c r="K24" i="1"/>
  <c r="L24" i="1" s="1"/>
  <c r="K25" i="1"/>
  <c r="L25" i="1" s="1"/>
  <c r="K26" i="1"/>
  <c r="L26" i="1" s="1"/>
  <c r="K27" i="1"/>
  <c r="L27" i="1" s="1"/>
  <c r="K28" i="1"/>
  <c r="L28" i="1" s="1"/>
  <c r="K29" i="1"/>
  <c r="L29" i="1" s="1"/>
  <c r="K30" i="1"/>
  <c r="L30" i="1" s="1"/>
  <c r="K31" i="1"/>
  <c r="L31" i="1" s="1"/>
  <c r="K32" i="1"/>
  <c r="L32" i="1" s="1"/>
  <c r="K33" i="1"/>
  <c r="L33" i="1" s="1"/>
  <c r="K34" i="1"/>
  <c r="L34" i="1" s="1"/>
  <c r="K35" i="1"/>
  <c r="L35" i="1" s="1"/>
  <c r="K36" i="1"/>
  <c r="L36" i="1" s="1"/>
  <c r="K37" i="1"/>
  <c r="L37" i="1" s="1"/>
  <c r="K38" i="1"/>
  <c r="L38" i="1" s="1"/>
  <c r="K39" i="1"/>
  <c r="L39" i="1" s="1"/>
  <c r="K40" i="1"/>
  <c r="L40" i="1" s="1"/>
  <c r="K41" i="1"/>
  <c r="L41" i="1" s="1"/>
  <c r="K42" i="1"/>
  <c r="L42" i="1" s="1"/>
  <c r="K43" i="1"/>
  <c r="L43" i="1" s="1"/>
  <c r="K44" i="1"/>
  <c r="L44" i="1" s="1"/>
  <c r="K5" i="1"/>
  <c r="L5" i="1" s="1"/>
  <c r="F5" i="9"/>
  <c r="F8" i="9"/>
  <c r="C10" i="5"/>
  <c r="C11" i="5"/>
  <c r="C12" i="5"/>
  <c r="C13" i="5"/>
  <c r="C14" i="5"/>
  <c r="C15" i="5"/>
  <c r="BB6" i="1"/>
  <c r="BA6" i="1"/>
  <c r="AZ6" i="1"/>
  <c r="AY6" i="1"/>
  <c r="AX6" i="1"/>
  <c r="AW6" i="1"/>
  <c r="AV6" i="1"/>
  <c r="AU6" i="1"/>
  <c r="AT6" i="1"/>
  <c r="AS6" i="1"/>
  <c r="AR6" i="1"/>
  <c r="AQ6" i="1"/>
  <c r="AP6" i="1"/>
  <c r="AO6" i="1"/>
  <c r="AN6" i="1"/>
  <c r="AM6" i="1"/>
  <c r="AL6" i="1"/>
  <c r="AK6" i="1"/>
  <c r="AJ6" i="1"/>
  <c r="AI6" i="1"/>
  <c r="AB6" i="1"/>
  <c r="AA6" i="1"/>
  <c r="Z6" i="1"/>
  <c r="Y6" i="1"/>
  <c r="X6" i="1"/>
  <c r="W6" i="1"/>
  <c r="AN77" i="7" l="1"/>
  <c r="AO77" i="7"/>
  <c r="AP77" i="7"/>
  <c r="AQ77" i="7"/>
  <c r="AR77" i="7"/>
  <c r="AS77" i="7"/>
  <c r="AT77" i="7"/>
  <c r="AU77" i="7"/>
  <c r="AU4" i="7"/>
  <c r="AU78" i="7" s="1"/>
  <c r="AT4" i="7"/>
  <c r="AT78" i="7" s="1"/>
  <c r="AS4" i="7"/>
  <c r="AS78" i="7" s="1"/>
  <c r="AR4" i="7"/>
  <c r="AR78" i="7" s="1"/>
  <c r="AQ4" i="7"/>
  <c r="AQ78" i="7" s="1"/>
  <c r="AP4" i="7"/>
  <c r="AP78" i="7" s="1"/>
  <c r="AO4" i="7"/>
  <c r="AO78" i="7" s="1"/>
  <c r="AN4" i="7"/>
  <c r="AN78" i="7" s="1"/>
  <c r="B80" i="7"/>
  <c r="B81" i="7"/>
  <c r="B82" i="7"/>
  <c r="B83" i="7"/>
  <c r="B84" i="7"/>
  <c r="B85" i="7"/>
  <c r="B86" i="7"/>
  <c r="B87" i="7"/>
  <c r="B88" i="7"/>
  <c r="B89" i="7"/>
  <c r="B90" i="7"/>
  <c r="B91" i="7"/>
  <c r="B92" i="7"/>
  <c r="B79" i="7"/>
  <c r="F4" i="3"/>
  <c r="D5" i="3"/>
  <c r="D4" i="3"/>
  <c r="F5" i="2"/>
  <c r="F6" i="2"/>
  <c r="J6" i="2" s="1"/>
  <c r="K6" i="2" s="1"/>
  <c r="B6" i="2" s="1"/>
  <c r="C6" i="2" s="1"/>
  <c r="F7" i="2"/>
  <c r="F8" i="2"/>
  <c r="F9" i="2"/>
  <c r="F10" i="2"/>
  <c r="F11" i="2"/>
  <c r="F12" i="2"/>
  <c r="J12" i="2" s="1"/>
  <c r="K12" i="2" s="1"/>
  <c r="F13" i="2"/>
  <c r="F14" i="2"/>
  <c r="J14" i="2" s="1"/>
  <c r="K14" i="2" s="1"/>
  <c r="F15" i="2"/>
  <c r="J15" i="2" s="1"/>
  <c r="K15" i="2" s="1"/>
  <c r="F16" i="2"/>
  <c r="F17" i="2"/>
  <c r="F18" i="2"/>
  <c r="F19" i="2"/>
  <c r="F20" i="2"/>
  <c r="F21" i="2"/>
  <c r="F22" i="2"/>
  <c r="F23" i="2"/>
  <c r="F24" i="2"/>
  <c r="F25" i="2"/>
  <c r="J25" i="2" s="1"/>
  <c r="K25" i="2" s="1"/>
  <c r="F26" i="2"/>
  <c r="F27" i="2"/>
  <c r="F28" i="2"/>
  <c r="F29" i="2"/>
  <c r="F30" i="2"/>
  <c r="F31" i="2"/>
  <c r="F32" i="2"/>
  <c r="F33" i="2"/>
  <c r="F34" i="2"/>
  <c r="F35" i="2"/>
  <c r="F36" i="2"/>
  <c r="F37" i="2"/>
  <c r="F38" i="2"/>
  <c r="J7" i="2"/>
  <c r="K7" i="2" s="1"/>
  <c r="B7" i="2" s="1"/>
  <c r="J23" i="2"/>
  <c r="K23" i="2" s="1"/>
  <c r="A4" i="2"/>
  <c r="A5" i="2"/>
  <c r="A6" i="2"/>
  <c r="A7" i="2"/>
  <c r="A8" i="2"/>
  <c r="F6" i="9"/>
  <c r="F7" i="9"/>
  <c r="F9" i="9"/>
  <c r="F9" i="3"/>
  <c r="D9" i="3"/>
  <c r="F8" i="3"/>
  <c r="D8" i="3"/>
  <c r="F7" i="3"/>
  <c r="D7" i="3"/>
  <c r="F6" i="3"/>
  <c r="D6" i="3"/>
  <c r="F5" i="3"/>
  <c r="D11" i="3"/>
  <c r="F11" i="3"/>
  <c r="D12" i="3"/>
  <c r="F12" i="3"/>
  <c r="D13" i="3"/>
  <c r="F13" i="3"/>
  <c r="D14" i="3"/>
  <c r="F14" i="3"/>
  <c r="I87" i="7" l="1"/>
  <c r="Q87" i="7"/>
  <c r="Y87" i="7"/>
  <c r="AG87" i="7"/>
  <c r="AO87" i="7"/>
  <c r="J87" i="7"/>
  <c r="R87" i="7"/>
  <c r="Z87" i="7"/>
  <c r="AH87" i="7"/>
  <c r="AP87" i="7"/>
  <c r="S87" i="7"/>
  <c r="AA87" i="7"/>
  <c r="AI87" i="7"/>
  <c r="AQ87" i="7"/>
  <c r="L87" i="7"/>
  <c r="T87" i="7"/>
  <c r="AB87" i="7"/>
  <c r="AJ87" i="7"/>
  <c r="AR87" i="7"/>
  <c r="E87" i="7"/>
  <c r="M87" i="7"/>
  <c r="U87" i="7"/>
  <c r="AC87" i="7"/>
  <c r="AK87" i="7"/>
  <c r="AS87" i="7"/>
  <c r="C87" i="7"/>
  <c r="F87" i="7"/>
  <c r="N87" i="7"/>
  <c r="V87" i="7"/>
  <c r="AL87" i="7"/>
  <c r="AT87" i="7"/>
  <c r="O87" i="7"/>
  <c r="AM87" i="7"/>
  <c r="H87" i="7"/>
  <c r="AN87" i="7"/>
  <c r="K87" i="7"/>
  <c r="AD87" i="7"/>
  <c r="W87" i="7"/>
  <c r="AU87" i="7"/>
  <c r="X87" i="7"/>
  <c r="D87" i="7"/>
  <c r="G87" i="7"/>
  <c r="P87" i="7"/>
  <c r="AF87" i="7"/>
  <c r="AE87" i="7"/>
  <c r="A71" i="7"/>
  <c r="A71" i="16"/>
  <c r="A67" i="7"/>
  <c r="A67" i="16"/>
  <c r="A47" i="7"/>
  <c r="A47" i="16"/>
  <c r="A27" i="7"/>
  <c r="A27" i="16"/>
  <c r="A7" i="7"/>
  <c r="A7" i="16"/>
  <c r="A31" i="7"/>
  <c r="A31" i="16"/>
  <c r="A49" i="7"/>
  <c r="A49" i="16"/>
  <c r="A51" i="7"/>
  <c r="A51" i="16"/>
  <c r="P14" i="1"/>
  <c r="I14" i="1" s="1"/>
  <c r="J14" i="1" s="1"/>
  <c r="P24" i="1"/>
  <c r="I24" i="1" s="1"/>
  <c r="J24" i="1" s="1"/>
  <c r="P34" i="1"/>
  <c r="I34" i="1" s="1"/>
  <c r="J34" i="1" s="1"/>
  <c r="P38" i="1"/>
  <c r="I38" i="1" s="1"/>
  <c r="J38" i="1" s="1"/>
  <c r="P39" i="1"/>
  <c r="I39" i="1" s="1"/>
  <c r="J39" i="1" s="1"/>
  <c r="P30" i="1"/>
  <c r="I30" i="1" s="1"/>
  <c r="J30" i="1" s="1"/>
  <c r="P21" i="1"/>
  <c r="I21" i="1" s="1"/>
  <c r="J21" i="1" s="1"/>
  <c r="P22" i="1"/>
  <c r="I22" i="1" s="1"/>
  <c r="J22" i="1" s="1"/>
  <c r="P15" i="1"/>
  <c r="I15" i="1" s="1"/>
  <c r="J15" i="1" s="1"/>
  <c r="P25" i="1"/>
  <c r="I25" i="1" s="1"/>
  <c r="J25" i="1" s="1"/>
  <c r="P35" i="1"/>
  <c r="I35" i="1" s="1"/>
  <c r="J35" i="1" s="1"/>
  <c r="P26" i="1"/>
  <c r="I26" i="1" s="1"/>
  <c r="J26" i="1" s="1"/>
  <c r="P27" i="1"/>
  <c r="I27" i="1" s="1"/>
  <c r="J27" i="1" s="1"/>
  <c r="A5" i="16"/>
  <c r="P28" i="1"/>
  <c r="I28" i="1" s="1"/>
  <c r="J28" i="1" s="1"/>
  <c r="P9" i="1"/>
  <c r="I9" i="1" s="1"/>
  <c r="J9" i="1" s="1"/>
  <c r="P10" i="1"/>
  <c r="I10" i="1" s="1"/>
  <c r="J10" i="1" s="1"/>
  <c r="P32" i="1"/>
  <c r="I32" i="1" s="1"/>
  <c r="J32" i="1" s="1"/>
  <c r="P16" i="1"/>
  <c r="I16" i="1" s="1"/>
  <c r="J16" i="1" s="1"/>
  <c r="P36" i="1"/>
  <c r="I36" i="1" s="1"/>
  <c r="J36" i="1" s="1"/>
  <c r="P37" i="1"/>
  <c r="I37" i="1" s="1"/>
  <c r="J37" i="1" s="1"/>
  <c r="P18" i="1"/>
  <c r="I18" i="1" s="1"/>
  <c r="J18" i="1" s="1"/>
  <c r="P19" i="1"/>
  <c r="I19" i="1" s="1"/>
  <c r="J19" i="1" s="1"/>
  <c r="P20" i="1"/>
  <c r="I20" i="1" s="1"/>
  <c r="J20" i="1" s="1"/>
  <c r="P42" i="1"/>
  <c r="I42" i="1" s="1"/>
  <c r="J42" i="1" s="1"/>
  <c r="P11" i="1"/>
  <c r="I11" i="1" s="1"/>
  <c r="J11" i="1" s="1"/>
  <c r="P12" i="1"/>
  <c r="I12" i="1" s="1"/>
  <c r="J12" i="1" s="1"/>
  <c r="P41" i="1"/>
  <c r="I41" i="1" s="1"/>
  <c r="J41" i="1" s="1"/>
  <c r="P13" i="1"/>
  <c r="I13" i="1" s="1"/>
  <c r="J13" i="1" s="1"/>
  <c r="P23" i="1"/>
  <c r="I23" i="1" s="1"/>
  <c r="J23" i="1" s="1"/>
  <c r="P33" i="1"/>
  <c r="I33" i="1" s="1"/>
  <c r="J33" i="1" s="1"/>
  <c r="P43" i="1"/>
  <c r="I43" i="1" s="1"/>
  <c r="J43" i="1" s="1"/>
  <c r="P17" i="1"/>
  <c r="I17" i="1" s="1"/>
  <c r="J17" i="1" s="1"/>
  <c r="P29" i="1"/>
  <c r="I29" i="1" s="1"/>
  <c r="J29" i="1" s="1"/>
  <c r="P40" i="1"/>
  <c r="I40" i="1" s="1"/>
  <c r="J40" i="1" s="1"/>
  <c r="P31" i="1"/>
  <c r="I31" i="1" s="1"/>
  <c r="J31" i="1" s="1"/>
  <c r="A63" i="7"/>
  <c r="A63" i="16"/>
  <c r="A43" i="7"/>
  <c r="A43" i="16"/>
  <c r="A23" i="7"/>
  <c r="A23" i="16"/>
  <c r="A29" i="7"/>
  <c r="A29" i="16"/>
  <c r="A61" i="7"/>
  <c r="A61" i="16"/>
  <c r="A41" i="7"/>
  <c r="A41" i="16"/>
  <c r="A21" i="7"/>
  <c r="A21" i="16"/>
  <c r="A11" i="7"/>
  <c r="A11" i="16"/>
  <c r="A69" i="7"/>
  <c r="A69" i="16"/>
  <c r="A65" i="7"/>
  <c r="A65" i="16"/>
  <c r="A25" i="7"/>
  <c r="A25" i="16"/>
  <c r="A59" i="7"/>
  <c r="A59" i="16"/>
  <c r="A19" i="7"/>
  <c r="A19" i="16"/>
  <c r="J5" i="2"/>
  <c r="K5" i="2" s="1"/>
  <c r="B5" i="2" s="1"/>
  <c r="A57" i="7"/>
  <c r="A57" i="16"/>
  <c r="A37" i="7"/>
  <c r="A37" i="16"/>
  <c r="A17" i="7"/>
  <c r="A17" i="16"/>
  <c r="A39" i="7"/>
  <c r="A39" i="16"/>
  <c r="A55" i="7"/>
  <c r="A55" i="16"/>
  <c r="A35" i="7"/>
  <c r="A35" i="16"/>
  <c r="A15" i="7"/>
  <c r="A15" i="16"/>
  <c r="A9" i="7"/>
  <c r="A9" i="16"/>
  <c r="A45" i="7"/>
  <c r="A45" i="16"/>
  <c r="A73" i="7"/>
  <c r="A73" i="16"/>
  <c r="A53" i="7"/>
  <c r="A53" i="16"/>
  <c r="A33" i="7"/>
  <c r="A33" i="16"/>
  <c r="A13" i="7"/>
  <c r="A13" i="16"/>
  <c r="A5" i="7"/>
  <c r="J33" i="2"/>
  <c r="K33" i="2" s="1"/>
  <c r="J17" i="2"/>
  <c r="K17" i="2" s="1"/>
  <c r="J36" i="2"/>
  <c r="K36" i="2" s="1"/>
  <c r="J28" i="2"/>
  <c r="K28" i="2" s="1"/>
  <c r="J24" i="2"/>
  <c r="K24" i="2" s="1"/>
  <c r="J20" i="2"/>
  <c r="K20" i="2" s="1"/>
  <c r="J38" i="2"/>
  <c r="K38" i="2" s="1"/>
  <c r="J21" i="2"/>
  <c r="K21" i="2" s="1"/>
  <c r="J13" i="2"/>
  <c r="K13" i="2" s="1"/>
  <c r="J35" i="2"/>
  <c r="K35" i="2" s="1"/>
  <c r="J27" i="2"/>
  <c r="K27" i="2" s="1"/>
  <c r="J11" i="2"/>
  <c r="K11" i="2" s="1"/>
  <c r="J22" i="2"/>
  <c r="K22" i="2" s="1"/>
  <c r="J9" i="2"/>
  <c r="K9" i="2" s="1"/>
  <c r="J10" i="2"/>
  <c r="K10" i="2" s="1"/>
  <c r="J31" i="2"/>
  <c r="K31" i="2" s="1"/>
  <c r="J30" i="2"/>
  <c r="K30" i="2" s="1"/>
  <c r="J32" i="2"/>
  <c r="K32" i="2" s="1"/>
  <c r="J16" i="2"/>
  <c r="K16" i="2" s="1"/>
  <c r="J8" i="2"/>
  <c r="K8" i="2" s="1"/>
  <c r="B8" i="2" s="1"/>
  <c r="J29" i="2"/>
  <c r="K29" i="2" s="1"/>
  <c r="J19" i="2"/>
  <c r="K19" i="2" s="1"/>
  <c r="J37" i="2"/>
  <c r="K37" i="2" s="1"/>
  <c r="J34" i="2"/>
  <c r="K34" i="2" s="1"/>
  <c r="J26" i="2"/>
  <c r="K26" i="2" s="1"/>
  <c r="J18" i="2"/>
  <c r="K18" i="2" s="1"/>
  <c r="J4" i="2"/>
  <c r="K4" i="2" s="1"/>
  <c r="C77" i="7"/>
  <c r="D77" i="7"/>
  <c r="E77" i="7"/>
  <c r="F77" i="7"/>
  <c r="G77" i="7"/>
  <c r="H77" i="7"/>
  <c r="I77" i="7"/>
  <c r="J77" i="7"/>
  <c r="K77" i="7"/>
  <c r="L77" i="7"/>
  <c r="M77" i="7"/>
  <c r="N77" i="7"/>
  <c r="O77" i="7"/>
  <c r="P77" i="7"/>
  <c r="Q77" i="7"/>
  <c r="R77" i="7"/>
  <c r="S77" i="7"/>
  <c r="T77" i="7"/>
  <c r="U77" i="7"/>
  <c r="V77" i="7"/>
  <c r="W77" i="7"/>
  <c r="X77" i="7"/>
  <c r="Y77" i="7"/>
  <c r="Z77" i="7"/>
  <c r="AA77" i="7"/>
  <c r="AB77" i="7"/>
  <c r="AC77" i="7"/>
  <c r="AD77" i="7"/>
  <c r="AE77" i="7"/>
  <c r="AF77" i="7"/>
  <c r="AG77" i="7"/>
  <c r="AH77" i="7"/>
  <c r="AI77" i="7"/>
  <c r="AJ77" i="7"/>
  <c r="AK77" i="7"/>
  <c r="AL77" i="7"/>
  <c r="AM77" i="7"/>
  <c r="P5" i="1" l="1"/>
  <c r="I5" i="1" s="1"/>
  <c r="J5" i="1" s="1"/>
  <c r="P8" i="1"/>
  <c r="P7" i="1"/>
  <c r="I7" i="1" s="1"/>
  <c r="J7" i="1" s="1"/>
  <c r="P6" i="1"/>
  <c r="I6" i="1" s="1"/>
  <c r="J6" i="1" s="1"/>
  <c r="P44" i="1"/>
  <c r="I44" i="1" s="1"/>
  <c r="J44" i="1" s="1"/>
  <c r="C7" i="2"/>
  <c r="C8" i="2"/>
  <c r="C5" i="2"/>
  <c r="AM4" i="7"/>
  <c r="AM78" i="7" s="1"/>
  <c r="AL4" i="7"/>
  <c r="AL78" i="7" s="1"/>
  <c r="AK4" i="7"/>
  <c r="AK78" i="7" s="1"/>
  <c r="AJ4" i="7"/>
  <c r="AJ78" i="7" s="1"/>
  <c r="AI4" i="7"/>
  <c r="AI78" i="7" s="1"/>
  <c r="AH4" i="7"/>
  <c r="AH78" i="7" s="1"/>
  <c r="AG4" i="7"/>
  <c r="AG78" i="7" s="1"/>
  <c r="AF4" i="7"/>
  <c r="AF78" i="7" s="1"/>
  <c r="AE4" i="7"/>
  <c r="AE78" i="7" s="1"/>
  <c r="AD4" i="7"/>
  <c r="AD78" i="7" s="1"/>
  <c r="AC4" i="7"/>
  <c r="AC78" i="7" s="1"/>
  <c r="AB4" i="7"/>
  <c r="AB78" i="7" s="1"/>
  <c r="AA4" i="7"/>
  <c r="AA78" i="7" s="1"/>
  <c r="Z4" i="7"/>
  <c r="Z78" i="7" s="1"/>
  <c r="Y4" i="7"/>
  <c r="Y78" i="7" s="1"/>
  <c r="X4" i="7"/>
  <c r="X78" i="7" s="1"/>
  <c r="W4" i="7"/>
  <c r="W78" i="7" s="1"/>
  <c r="V4" i="7"/>
  <c r="V78" i="7" s="1"/>
  <c r="U4" i="7"/>
  <c r="U78" i="7" s="1"/>
  <c r="T4" i="7"/>
  <c r="T78" i="7" s="1"/>
  <c r="S4" i="7"/>
  <c r="S78" i="7" s="1"/>
  <c r="R4" i="7"/>
  <c r="R78" i="7" s="1"/>
  <c r="Q4" i="7"/>
  <c r="Q78" i="7" s="1"/>
  <c r="P4" i="7"/>
  <c r="P78" i="7" s="1"/>
  <c r="O4" i="7"/>
  <c r="O78" i="7" s="1"/>
  <c r="N4" i="7"/>
  <c r="N78" i="7" s="1"/>
  <c r="M4" i="7"/>
  <c r="M78" i="7" s="1"/>
  <c r="L4" i="7"/>
  <c r="L78" i="7" s="1"/>
  <c r="K4" i="7"/>
  <c r="K78" i="7" s="1"/>
  <c r="J4" i="7"/>
  <c r="J78" i="7" s="1"/>
  <c r="I4" i="7"/>
  <c r="I78" i="7" s="1"/>
  <c r="H4" i="7"/>
  <c r="H78" i="7" s="1"/>
  <c r="G4" i="7"/>
  <c r="G78" i="7" s="1"/>
  <c r="F4" i="7"/>
  <c r="F78" i="7" s="1"/>
  <c r="E4" i="7"/>
  <c r="E78" i="7" s="1"/>
  <c r="D4" i="7"/>
  <c r="D78" i="7" s="1"/>
  <c r="C4" i="7"/>
  <c r="C78" i="7" s="1"/>
  <c r="C9" i="5"/>
  <c r="C8" i="5"/>
  <c r="C7" i="5"/>
  <c r="C6" i="5"/>
  <c r="C5" i="5"/>
  <c r="B5" i="1"/>
  <c r="H5" i="1" s="1"/>
  <c r="C4" i="2" l="1"/>
  <c r="I8" i="1"/>
  <c r="J8" i="1" s="1"/>
  <c r="G6" i="1" l="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5" i="1"/>
  <c r="B6" i="1"/>
  <c r="H6" i="1" s="1"/>
  <c r="B9" i="1"/>
  <c r="H9" i="1" s="1"/>
  <c r="B10" i="1"/>
  <c r="H10" i="1" s="1"/>
  <c r="B11" i="1"/>
  <c r="H11" i="1" s="1"/>
  <c r="B12" i="1"/>
  <c r="H12" i="1" s="1"/>
  <c r="B13" i="1"/>
  <c r="H13" i="1" s="1"/>
  <c r="B14" i="1"/>
  <c r="H14" i="1" s="1"/>
  <c r="B15" i="1"/>
  <c r="H15" i="1" s="1"/>
  <c r="B16" i="1"/>
  <c r="H16" i="1" s="1"/>
  <c r="B17" i="1"/>
  <c r="H17" i="1" s="1"/>
  <c r="B18" i="1"/>
  <c r="H18" i="1" s="1"/>
  <c r="B19" i="1"/>
  <c r="H19" i="1" s="1"/>
  <c r="B20" i="1"/>
  <c r="H20" i="1" s="1"/>
  <c r="B21" i="1"/>
  <c r="H21" i="1" s="1"/>
  <c r="B22" i="1"/>
  <c r="H22" i="1" s="1"/>
  <c r="B23" i="1"/>
  <c r="H23" i="1" s="1"/>
  <c r="B24" i="1"/>
  <c r="H24" i="1" s="1"/>
  <c r="B25" i="1"/>
  <c r="H25" i="1" s="1"/>
  <c r="B26" i="1"/>
  <c r="H26" i="1" s="1"/>
  <c r="B27" i="1"/>
  <c r="H27" i="1" s="1"/>
  <c r="B28" i="1"/>
  <c r="H28" i="1" s="1"/>
  <c r="B29" i="1"/>
  <c r="H29" i="1" s="1"/>
  <c r="B30" i="1"/>
  <c r="H30" i="1" s="1"/>
  <c r="B31" i="1"/>
  <c r="H31" i="1" s="1"/>
  <c r="B32" i="1"/>
  <c r="H32" i="1" s="1"/>
  <c r="B33" i="1"/>
  <c r="H33" i="1" s="1"/>
  <c r="B34" i="1"/>
  <c r="H34" i="1" s="1"/>
  <c r="B35" i="1"/>
  <c r="H35" i="1" s="1"/>
  <c r="B36" i="1"/>
  <c r="H36" i="1" s="1"/>
  <c r="B37" i="1"/>
  <c r="H37" i="1" s="1"/>
  <c r="B38" i="1"/>
  <c r="H38" i="1" s="1"/>
  <c r="B39" i="1"/>
  <c r="H39" i="1" s="1"/>
  <c r="B40" i="1"/>
  <c r="H40" i="1" s="1"/>
  <c r="B41" i="1"/>
  <c r="H41" i="1" s="1"/>
  <c r="B42" i="1"/>
  <c r="H42" i="1" s="1"/>
  <c r="B43" i="1"/>
  <c r="H43" i="1" s="1"/>
  <c r="B44" i="1"/>
  <c r="H44" i="1" s="1"/>
  <c r="F15" i="3"/>
  <c r="F16" i="3"/>
  <c r="F17" i="3"/>
  <c r="D17" i="3"/>
  <c r="D16" i="3"/>
  <c r="D15" i="3"/>
</calcChain>
</file>

<file path=xl/sharedStrings.xml><?xml version="1.0" encoding="utf-8"?>
<sst xmlns="http://schemas.openxmlformats.org/spreadsheetml/2006/main" count="577" uniqueCount="245">
  <si>
    <t>出席番号</t>
    <rPh sb="0" eb="4">
      <t>シュッセキバンゴウ</t>
    </rPh>
    <phoneticPr fontId="1"/>
  </si>
  <si>
    <t>氏名</t>
    <rPh sb="0" eb="2">
      <t>シメイ</t>
    </rPh>
    <phoneticPr fontId="1"/>
  </si>
  <si>
    <t>文字数</t>
    <rPh sb="0" eb="3">
      <t>モジスウ</t>
    </rPh>
    <phoneticPr fontId="2"/>
  </si>
  <si>
    <t>指導要録　所見文例</t>
    <rPh sb="0" eb="2">
      <t>シドウ</t>
    </rPh>
    <rPh sb="2" eb="4">
      <t>ヨウロク</t>
    </rPh>
    <rPh sb="5" eb="7">
      <t>ショケン</t>
    </rPh>
    <rPh sb="7" eb="9">
      <t>ブンレイ</t>
    </rPh>
    <phoneticPr fontId="2"/>
  </si>
  <si>
    <t>具体的な生活場面を思い浮かべながら友達と議論する中で、学習のテーマについて考えていました。</t>
    <rPh sb="4" eb="6">
      <t>セイカツ</t>
    </rPh>
    <rPh sb="6" eb="8">
      <t>バメン</t>
    </rPh>
    <rPh sb="9" eb="10">
      <t>オモ</t>
    </rPh>
    <rPh sb="11" eb="12">
      <t>ウ</t>
    </rPh>
    <rPh sb="17" eb="19">
      <t>トモダチ</t>
    </rPh>
    <rPh sb="20" eb="22">
      <t>ギロン</t>
    </rPh>
    <rPh sb="24" eb="25">
      <t>ナカ</t>
    </rPh>
    <rPh sb="37" eb="38">
      <t>カンガ</t>
    </rPh>
    <phoneticPr fontId="2"/>
  </si>
  <si>
    <t>グループ交流などを通して自分とは違う考え方に触れながら、学習テーマについて考えていました。</t>
    <rPh sb="4" eb="6">
      <t>コウリュウ</t>
    </rPh>
    <rPh sb="9" eb="10">
      <t>トオ</t>
    </rPh>
    <rPh sb="12" eb="14">
      <t>ジブン</t>
    </rPh>
    <rPh sb="16" eb="17">
      <t>チガ</t>
    </rPh>
    <rPh sb="18" eb="19">
      <t>カンガ</t>
    </rPh>
    <rPh sb="20" eb="21">
      <t>カタ</t>
    </rPh>
    <rPh sb="22" eb="23">
      <t>フ</t>
    </rPh>
    <rPh sb="28" eb="30">
      <t>ガクシュウ</t>
    </rPh>
    <rPh sb="37" eb="38">
      <t>カンガ</t>
    </rPh>
    <phoneticPr fontId="2"/>
  </si>
  <si>
    <t>自分の経験を素直に振り返りながら、よりよく生きることについて考える姿が見られました。</t>
    <rPh sb="0" eb="2">
      <t>ジブン</t>
    </rPh>
    <rPh sb="3" eb="5">
      <t>ケイケン</t>
    </rPh>
    <rPh sb="6" eb="8">
      <t>スナオ</t>
    </rPh>
    <rPh sb="9" eb="10">
      <t>フ</t>
    </rPh>
    <rPh sb="11" eb="12">
      <t>カエ</t>
    </rPh>
    <rPh sb="21" eb="22">
      <t>イ</t>
    </rPh>
    <rPh sb="30" eb="31">
      <t>カンガ</t>
    </rPh>
    <rPh sb="33" eb="34">
      <t>スガタ</t>
    </rPh>
    <rPh sb="35" eb="36">
      <t>ミ</t>
    </rPh>
    <phoneticPr fontId="2"/>
  </si>
  <si>
    <t>教材の問題場面において、自分の経験を素直に振り返りながら、具体的に考え、よりよく生きることについて考えを深める姿が見られた。</t>
    <rPh sb="0" eb="2">
      <t>キョウザイ</t>
    </rPh>
    <rPh sb="3" eb="7">
      <t>モンダイバメン</t>
    </rPh>
    <rPh sb="12" eb="14">
      <t>ジブン</t>
    </rPh>
    <rPh sb="15" eb="17">
      <t>ケイケン</t>
    </rPh>
    <rPh sb="18" eb="20">
      <t>スナオ</t>
    </rPh>
    <rPh sb="21" eb="22">
      <t>フ</t>
    </rPh>
    <rPh sb="23" eb="24">
      <t>カエ</t>
    </rPh>
    <rPh sb="29" eb="32">
      <t>グタイテキ</t>
    </rPh>
    <rPh sb="33" eb="34">
      <t>カンガ</t>
    </rPh>
    <rPh sb="40" eb="41">
      <t>イ</t>
    </rPh>
    <rPh sb="49" eb="50">
      <t>カンガ</t>
    </rPh>
    <rPh sb="52" eb="53">
      <t>フカ</t>
    </rPh>
    <rPh sb="55" eb="56">
      <t>スガタ</t>
    </rPh>
    <rPh sb="57" eb="58">
      <t>ミ</t>
    </rPh>
    <phoneticPr fontId="2"/>
  </si>
  <si>
    <t>自分の弱さを率直に見つめながら、よりよく生きていくことについて考えていました。</t>
    <rPh sb="0" eb="2">
      <t>ジブン</t>
    </rPh>
    <rPh sb="3" eb="4">
      <t>ヨワ</t>
    </rPh>
    <rPh sb="6" eb="8">
      <t>ソッチョク</t>
    </rPh>
    <rPh sb="9" eb="10">
      <t>ミ</t>
    </rPh>
    <rPh sb="20" eb="21">
      <t>イ</t>
    </rPh>
    <rPh sb="31" eb="32">
      <t>カンガ</t>
    </rPh>
    <phoneticPr fontId="2"/>
  </si>
  <si>
    <t>授業づくりシート</t>
    <rPh sb="0" eb="2">
      <t>ジュギョウ</t>
    </rPh>
    <phoneticPr fontId="1"/>
  </si>
  <si>
    <t>◎</t>
  </si>
  <si>
    <t>以下、自動計算（触らない）</t>
    <rPh sb="0" eb="2">
      <t>イカ</t>
    </rPh>
    <rPh sb="3" eb="7">
      <t>ジドウケイサン</t>
    </rPh>
    <rPh sb="8" eb="9">
      <t>サワ</t>
    </rPh>
    <phoneticPr fontId="1"/>
  </si>
  <si>
    <t>年間を通して
よく見られた姿</t>
    <phoneticPr fontId="1"/>
  </si>
  <si>
    <t>↓触らない</t>
    <rPh sb="1" eb="2">
      <t>サワ</t>
    </rPh>
    <phoneticPr fontId="1"/>
  </si>
  <si>
    <t>成長した姿を選択</t>
    <rPh sb="0" eb="2">
      <t>セイチョウ</t>
    </rPh>
    <rPh sb="4" eb="5">
      <t>スガタ</t>
    </rPh>
    <rPh sb="6" eb="8">
      <t>センタク</t>
    </rPh>
    <phoneticPr fontId="1"/>
  </si>
  <si>
    <t>顕著な教材を
選択</t>
    <rPh sb="0" eb="2">
      <t>ケンチョ</t>
    </rPh>
    <rPh sb="3" eb="5">
      <t>キョウザイ</t>
    </rPh>
    <rPh sb="7" eb="9">
      <t>センタク</t>
    </rPh>
    <phoneticPr fontId="1"/>
  </si>
  <si>
    <t>結び（文末）を選択</t>
    <rPh sb="0" eb="1">
      <t>ムス</t>
    </rPh>
    <rPh sb="3" eb="5">
      <t>ブンマツ</t>
    </rPh>
    <rPh sb="7" eb="9">
      <t>センタク</t>
    </rPh>
    <phoneticPr fontId="1"/>
  </si>
  <si>
    <t>字数</t>
    <rPh sb="0" eb="2">
      <t>ジスウ</t>
    </rPh>
    <phoneticPr fontId="1"/>
  </si>
  <si>
    <t>（前半）</t>
    <rPh sb="1" eb="3">
      <t>ゼンハン</t>
    </rPh>
    <phoneticPr fontId="1"/>
  </si>
  <si>
    <t>（後半）</t>
    <rPh sb="1" eb="3">
      <t>コウハン</t>
    </rPh>
    <phoneticPr fontId="1"/>
  </si>
  <si>
    <t>結び</t>
    <rPh sb="0" eb="1">
      <t>ムス</t>
    </rPh>
    <phoneticPr fontId="1"/>
  </si>
  <si>
    <t>自分と重ね</t>
    <rPh sb="0" eb="2">
      <t>ジブン</t>
    </rPh>
    <rPh sb="3" eb="4">
      <t>カサ</t>
    </rPh>
    <phoneticPr fontId="1"/>
  </si>
  <si>
    <t>広げ</t>
    <rPh sb="0" eb="1">
      <t>ヒロ</t>
    </rPh>
    <phoneticPr fontId="1"/>
  </si>
  <si>
    <t>考えを広げていました。</t>
    <rPh sb="0" eb="1">
      <t>カンガ</t>
    </rPh>
    <rPh sb="3" eb="4">
      <t>ヒロ</t>
    </rPh>
    <phoneticPr fontId="1"/>
  </si>
  <si>
    <t>深め</t>
    <rPh sb="0" eb="1">
      <t>フカ</t>
    </rPh>
    <phoneticPr fontId="1"/>
  </si>
  <si>
    <t>考えを深めていました。</t>
    <rPh sb="0" eb="1">
      <t>カンガ</t>
    </rPh>
    <rPh sb="3" eb="4">
      <t>フカ</t>
    </rPh>
    <phoneticPr fontId="1"/>
  </si>
  <si>
    <t>深く考え</t>
    <rPh sb="0" eb="1">
      <t>フカ</t>
    </rPh>
    <rPh sb="2" eb="3">
      <t>カンガ</t>
    </rPh>
    <phoneticPr fontId="1"/>
  </si>
  <si>
    <t>深く考えていました。</t>
    <rPh sb="0" eb="1">
      <t>フカ</t>
    </rPh>
    <rPh sb="2" eb="3">
      <t>カンガ</t>
    </rPh>
    <phoneticPr fontId="1"/>
  </si>
  <si>
    <t>自分と重ねながら考えていました。</t>
    <rPh sb="0" eb="2">
      <t>ジブン</t>
    </rPh>
    <rPh sb="3" eb="4">
      <t>カサ</t>
    </rPh>
    <rPh sb="8" eb="9">
      <t>カンガ</t>
    </rPh>
    <phoneticPr fontId="1"/>
  </si>
  <si>
    <t>耳を傾け</t>
    <rPh sb="0" eb="1">
      <t>ミミ</t>
    </rPh>
    <rPh sb="2" eb="3">
      <t>カタム</t>
    </rPh>
    <phoneticPr fontId="1"/>
  </si>
  <si>
    <t>友達の声に耳を傾け、考えを広げていました。</t>
    <rPh sb="0" eb="2">
      <t>トモダチ</t>
    </rPh>
    <rPh sb="3" eb="4">
      <t>コエ</t>
    </rPh>
    <rPh sb="5" eb="6">
      <t>ミミ</t>
    </rPh>
    <rPh sb="7" eb="8">
      <t>カタム</t>
    </rPh>
    <rPh sb="10" eb="11">
      <t>カンガ</t>
    </rPh>
    <rPh sb="13" eb="14">
      <t>ヒロ</t>
    </rPh>
    <phoneticPr fontId="1"/>
  </si>
  <si>
    <t>教材一覧</t>
    <rPh sb="0" eb="2">
      <t>キョウザイ</t>
    </rPh>
    <rPh sb="2" eb="4">
      <t>イチラン</t>
    </rPh>
    <phoneticPr fontId="2"/>
  </si>
  <si>
    <t>通知表所見文例（後半）</t>
    <rPh sb="0" eb="3">
      <t>ツウチヒョウ</t>
    </rPh>
    <rPh sb="3" eb="5">
      <t>ショケン</t>
    </rPh>
    <rPh sb="5" eb="7">
      <t>ブンレイ</t>
    </rPh>
    <rPh sb="8" eb="10">
      <t>コウハン</t>
    </rPh>
    <phoneticPr fontId="2"/>
  </si>
  <si>
    <t>触らない</t>
    <rPh sb="0" eb="1">
      <t>サワ</t>
    </rPh>
    <phoneticPr fontId="1"/>
  </si>
  <si>
    <t>教材</t>
    <rPh sb="0" eb="2">
      <t>キョウザイ</t>
    </rPh>
    <phoneticPr fontId="1"/>
  </si>
  <si>
    <t>どうとくが始まるよ</t>
  </si>
  <si>
    <t>あいさつ名人</t>
  </si>
  <si>
    <t>きらきらカード</t>
  </si>
  <si>
    <t>日曜日の公園で</t>
  </si>
  <si>
    <t>道夫とぼく</t>
  </si>
  <si>
    <t>よごれた絵</t>
  </si>
  <si>
    <t>友だち屋</t>
  </si>
  <si>
    <t>やめられない</t>
  </si>
  <si>
    <t>マリーゴールド</t>
  </si>
  <si>
    <t>生きている仲間</t>
  </si>
  <si>
    <t>ヤゴきゅう出大作戦</t>
  </si>
  <si>
    <t>目の前は青空</t>
  </si>
  <si>
    <t>たてわりはんそうじ</t>
  </si>
  <si>
    <t>大切なものは何ですか</t>
  </si>
  <si>
    <t>黄金の魚</t>
  </si>
  <si>
    <t>三人の仕事</t>
  </si>
  <si>
    <t>きまりのない国</t>
  </si>
  <si>
    <t>三年元気組</t>
  </si>
  <si>
    <t>言わなきゃ</t>
  </si>
  <si>
    <t>なおとからのしつもん</t>
  </si>
  <si>
    <t>モンたんとケロきち</t>
  </si>
  <si>
    <t>とくジーのおまじない</t>
  </si>
  <si>
    <t>ふろしき</t>
  </si>
  <si>
    <t>まわりを見つめて</t>
  </si>
  <si>
    <t>マサラップ</t>
  </si>
  <si>
    <t>親切がいっぱい</t>
  </si>
  <si>
    <t>「わたしらしさ」をのばすために</t>
  </si>
  <si>
    <t>学校のぶどう</t>
  </si>
  <si>
    <t>ボールのきまり</t>
  </si>
  <si>
    <t>よわむし太郎</t>
  </si>
  <si>
    <t>漢字に思いをこめて</t>
  </si>
  <si>
    <t>ありがとうの気持ちをこめて</t>
  </si>
  <si>
    <t>ヌチヌグスージ――命の祭り</t>
  </si>
  <si>
    <t>スーパーパティシエ物語</t>
  </si>
  <si>
    <t>特に「</t>
    <rPh sb="0" eb="1">
      <t>トク</t>
    </rPh>
    <phoneticPr fontId="1"/>
  </si>
  <si>
    <t>」では、</t>
    <phoneticPr fontId="1"/>
  </si>
  <si>
    <t>１自分事</t>
    <rPh sb="1" eb="4">
      <t>ジブンゴト</t>
    </rPh>
    <phoneticPr fontId="1"/>
  </si>
  <si>
    <t>評価の視点</t>
    <rPh sb="0" eb="2">
      <t>ヒョウカ</t>
    </rPh>
    <rPh sb="3" eb="5">
      <t>シテン</t>
    </rPh>
    <phoneticPr fontId="2"/>
  </si>
  <si>
    <t>道徳的価値の理解を自分自身との関わりの中で深めているか</t>
    <phoneticPr fontId="1"/>
  </si>
  <si>
    <t>２自分なり</t>
    <rPh sb="1" eb="3">
      <t>ジブン</t>
    </rPh>
    <phoneticPr fontId="1"/>
  </si>
  <si>
    <t>３自分だったら</t>
    <rPh sb="1" eb="3">
      <t>ジブン</t>
    </rPh>
    <phoneticPr fontId="1"/>
  </si>
  <si>
    <t>４よりよい生き方</t>
    <rPh sb="5" eb="6">
      <t>イ</t>
    </rPh>
    <rPh sb="7" eb="8">
      <t>カタ</t>
    </rPh>
    <phoneticPr fontId="1"/>
  </si>
  <si>
    <t>５経験を振り返り</t>
    <rPh sb="1" eb="3">
      <t>ケイケン</t>
    </rPh>
    <rPh sb="4" eb="5">
      <t>フ</t>
    </rPh>
    <rPh sb="6" eb="7">
      <t>カエ</t>
    </rPh>
    <phoneticPr fontId="1"/>
  </si>
  <si>
    <t>６自分の弱さ</t>
    <rPh sb="1" eb="3">
      <t>ジブン</t>
    </rPh>
    <rPh sb="4" eb="5">
      <t>ヨワ</t>
    </rPh>
    <phoneticPr fontId="1"/>
  </si>
  <si>
    <t>7〇〇</t>
    <phoneticPr fontId="1"/>
  </si>
  <si>
    <t>８友達と議論</t>
    <rPh sb="1" eb="3">
      <t>トモダチ</t>
    </rPh>
    <rPh sb="4" eb="6">
      <t>ギロン</t>
    </rPh>
    <phoneticPr fontId="1"/>
  </si>
  <si>
    <t>10グループ交流</t>
    <rPh sb="6" eb="8">
      <t>コウリュウ</t>
    </rPh>
    <phoneticPr fontId="1"/>
  </si>
  <si>
    <t>11考えを比べ</t>
    <rPh sb="2" eb="3">
      <t>カンガ</t>
    </rPh>
    <rPh sb="5" eb="6">
      <t>クラ</t>
    </rPh>
    <phoneticPr fontId="1"/>
  </si>
  <si>
    <t>14〇〇</t>
    <phoneticPr fontId="1"/>
  </si>
  <si>
    <t>自分自身との関わり</t>
    <rPh sb="0" eb="2">
      <t>ジブン</t>
    </rPh>
    <rPh sb="2" eb="4">
      <t>ジシン</t>
    </rPh>
    <rPh sb="6" eb="7">
      <t>カカ</t>
    </rPh>
    <phoneticPr fontId="1"/>
  </si>
  <si>
    <t>みんなで話し合うことで考えが広がったり深まったりすることのよさについて</t>
    <phoneticPr fontId="1"/>
  </si>
  <si>
    <t>真心のこもった挨拶とはどんな挨拶かについて</t>
    <phoneticPr fontId="1"/>
  </si>
  <si>
    <t>相手の立場や気持ちに応じて真心を込めて挨拶することについて</t>
  </si>
  <si>
    <t>教材でその子が考えていたことを選択</t>
    <rPh sb="0" eb="2">
      <t>キョウザイ</t>
    </rPh>
    <rPh sb="5" eb="6">
      <t>コ</t>
    </rPh>
    <rPh sb="7" eb="8">
      <t>カンガ</t>
    </rPh>
    <rPh sb="15" eb="17">
      <t>センタク</t>
    </rPh>
    <phoneticPr fontId="1"/>
  </si>
  <si>
    <t>1どうとくが始まるよ</t>
  </si>
  <si>
    <t>2あいさつ名人</t>
  </si>
  <si>
    <t>3きらきらカード</t>
  </si>
  <si>
    <t>4日曜日の公園で</t>
  </si>
  <si>
    <t>5道夫とぼく</t>
  </si>
  <si>
    <t>6よごれた絵</t>
  </si>
  <si>
    <t>7友だち屋</t>
  </si>
  <si>
    <t>8教えてあげる？持ってあげる？</t>
  </si>
  <si>
    <t>9やめられない</t>
  </si>
  <si>
    <t>10マリーゴールド</t>
  </si>
  <si>
    <t>11生きている仲間</t>
  </si>
  <si>
    <t>12ヤゴきゅう出大作戦</t>
  </si>
  <si>
    <t>13目の前は青空</t>
  </si>
  <si>
    <t>14たてわりはんそうじ</t>
  </si>
  <si>
    <t>15大切なものは何ですか</t>
  </si>
  <si>
    <t>16黄金の魚</t>
  </si>
  <si>
    <t>17三人の仕事</t>
  </si>
  <si>
    <t>18きまりのない国</t>
  </si>
  <si>
    <t>19三年元気組</t>
  </si>
  <si>
    <t>20言わなきゃ</t>
  </si>
  <si>
    <t>21なおとからのしつもん</t>
  </si>
  <si>
    <t>22モンたんとケロきち</t>
  </si>
  <si>
    <t>23とくジーのおまじない</t>
  </si>
  <si>
    <t>24ふろしき</t>
  </si>
  <si>
    <t>25まわりを見つめて</t>
  </si>
  <si>
    <t>26マサラップ</t>
  </si>
  <si>
    <t>27親切がいっぱい</t>
  </si>
  <si>
    <t>28「わたしらしさ」をのばすために</t>
  </si>
  <si>
    <t>29学校のぶどう</t>
  </si>
  <si>
    <t>30ボールのきまり</t>
  </si>
  <si>
    <t>31よわむし太郎</t>
  </si>
  <si>
    <t>32漢字に思いをこめて</t>
  </si>
  <si>
    <t>33ありがとうの気持ちをこめて</t>
  </si>
  <si>
    <t>34ヌチヌグスージ――命の祭り</t>
  </si>
  <si>
    <t>35スーパーパティシエ物語</t>
  </si>
  <si>
    <t>後半２</t>
    <rPh sb="0" eb="2">
      <t>コウハン</t>
    </rPh>
    <phoneticPr fontId="1"/>
  </si>
  <si>
    <t>道徳科で何を学ぶのか、どのように学ぶのかについて</t>
    <phoneticPr fontId="1"/>
  </si>
  <si>
    <t>13多様な考えを尊重</t>
    <rPh sb="2" eb="4">
      <t>タヨウ</t>
    </rPh>
    <rPh sb="5" eb="6">
      <t>カンガ</t>
    </rPh>
    <rPh sb="8" eb="10">
      <t>ソンチョウ</t>
    </rPh>
    <phoneticPr fontId="1"/>
  </si>
  <si>
    <t>友達との対話を通して、自分とは異なる意見にも耳を傾けていた。多様な考え方に触れ、それぞれを尊重して生かしながら多面的・多角的に考え、自分が大切にしたいことについて深める姿が見られた。</t>
    <rPh sb="0" eb="2">
      <t>トモダチ</t>
    </rPh>
    <rPh sb="4" eb="6">
      <t>タイワ</t>
    </rPh>
    <rPh sb="7" eb="8">
      <t>トオ</t>
    </rPh>
    <rPh sb="11" eb="13">
      <t>ジブン</t>
    </rPh>
    <rPh sb="15" eb="16">
      <t>コト</t>
    </rPh>
    <rPh sb="18" eb="20">
      <t>イケン</t>
    </rPh>
    <rPh sb="22" eb="23">
      <t>ミミ</t>
    </rPh>
    <rPh sb="24" eb="25">
      <t>カタム</t>
    </rPh>
    <rPh sb="30" eb="32">
      <t>タヨウ</t>
    </rPh>
    <rPh sb="33" eb="34">
      <t>カンガ</t>
    </rPh>
    <rPh sb="35" eb="36">
      <t>カタ</t>
    </rPh>
    <rPh sb="37" eb="38">
      <t>フ</t>
    </rPh>
    <rPh sb="45" eb="47">
      <t>ソンチョウ</t>
    </rPh>
    <rPh sb="49" eb="50">
      <t>イ</t>
    </rPh>
    <rPh sb="63" eb="64">
      <t>カンガ</t>
    </rPh>
    <rPh sb="66" eb="68">
      <t>ジブン</t>
    </rPh>
    <rPh sb="69" eb="71">
      <t>タイセツ</t>
    </rPh>
    <rPh sb="81" eb="82">
      <t>フカ</t>
    </rPh>
    <rPh sb="84" eb="85">
      <t>スガタ</t>
    </rPh>
    <rPh sb="86" eb="87">
      <t>ミ</t>
    </rPh>
    <phoneticPr fontId="1"/>
  </si>
  <si>
    <t>友達の意見に耳を傾けて多様な意見を参考にしながら、自分ならどうするかと考えていました。</t>
    <rPh sb="0" eb="2">
      <t>トモダチ</t>
    </rPh>
    <rPh sb="6" eb="7">
      <t>ミミ</t>
    </rPh>
    <rPh sb="8" eb="9">
      <t>カタム</t>
    </rPh>
    <phoneticPr fontId="1"/>
  </si>
  <si>
    <t>12多様な意見を参考に</t>
    <rPh sb="2" eb="4">
      <t>タヨウ</t>
    </rPh>
    <rPh sb="5" eb="7">
      <t>イケン</t>
    </rPh>
    <rPh sb="8" eb="10">
      <t>サンコウ</t>
    </rPh>
    <phoneticPr fontId="1"/>
  </si>
  <si>
    <t>グループ交流や全体交流を通して、友達の意見に耳を傾けて多様な意見を参考にしながら、自分ならどうするか、何を大切にして生きていこうかと考える様子が見られた。</t>
    <rPh sb="4" eb="6">
      <t>コウリュウ</t>
    </rPh>
    <rPh sb="7" eb="11">
      <t>ゼンタイコウリュウ</t>
    </rPh>
    <rPh sb="12" eb="13">
      <t>トオ</t>
    </rPh>
    <rPh sb="51" eb="52">
      <t>ナニ</t>
    </rPh>
    <rPh sb="53" eb="55">
      <t>タイセツ</t>
    </rPh>
    <rPh sb="58" eb="59">
      <t>イ</t>
    </rPh>
    <rPh sb="69" eb="71">
      <t>ヨウス</t>
    </rPh>
    <rPh sb="72" eb="73">
      <t>ミ</t>
    </rPh>
    <phoneticPr fontId="1"/>
  </si>
  <si>
    <t>道徳的価値の理解を自分自身との関わりの中で深めているか</t>
    <rPh sb="0" eb="3">
      <t>ドウトクテキ</t>
    </rPh>
    <rPh sb="3" eb="5">
      <t>カチ</t>
    </rPh>
    <rPh sb="6" eb="8">
      <t>リカイ</t>
    </rPh>
    <rPh sb="9" eb="11">
      <t>ジブン</t>
    </rPh>
    <rPh sb="11" eb="13">
      <t>ジシン</t>
    </rPh>
    <rPh sb="15" eb="16">
      <t>カカ</t>
    </rPh>
    <rPh sb="19" eb="20">
      <t>ナカ</t>
    </rPh>
    <rPh sb="21" eb="22">
      <t>フカ</t>
    </rPh>
    <phoneticPr fontId="1"/>
  </si>
  <si>
    <t>よりよいクラスにするためにできることについて</t>
    <phoneticPr fontId="1"/>
  </si>
  <si>
    <t>みんなで協力し合って楽しい学級をつくろうとすることについて</t>
    <phoneticPr fontId="1"/>
  </si>
  <si>
    <t>自分と違う意見が出たときに心がけることについて</t>
    <phoneticPr fontId="1"/>
  </si>
  <si>
    <t>自分の意見を相手に伝え、相手を理解し異なる意見も大切にしようとすることについて</t>
    <phoneticPr fontId="1"/>
  </si>
  <si>
    <t>誰に対しても分け隔てなく接するにはどんな気持ちが必要かについて</t>
    <phoneticPr fontId="1"/>
  </si>
  <si>
    <t>心から謝ることのよさについて</t>
    <phoneticPr fontId="1"/>
  </si>
  <si>
    <t>友達とはどんな人かについて</t>
    <phoneticPr fontId="1"/>
  </si>
  <si>
    <t>優しい人とはどんな人なのかについて</t>
    <phoneticPr fontId="1"/>
  </si>
  <si>
    <t>気持ちのよい生活をするにはどんなことが大切かについて</t>
    <phoneticPr fontId="1"/>
  </si>
  <si>
    <t>生きている仲間とはどんな仲間なのかについて</t>
    <phoneticPr fontId="1"/>
  </si>
  <si>
    <t>自分と同様に生命あるもの全てを尊いものとして大切にしようすることについて</t>
    <phoneticPr fontId="1"/>
  </si>
  <si>
    <t>身近な自然の素晴らしさや不思議さについて</t>
    <phoneticPr fontId="1"/>
  </si>
  <si>
    <t>友達と助け合うとどんな気持ちになるかについて</t>
    <phoneticPr fontId="1"/>
  </si>
  <si>
    <t>相手を理解するために大切なことについて</t>
    <phoneticPr fontId="1"/>
  </si>
  <si>
    <t>生命を大切にするとはどういうことかについて</t>
    <phoneticPr fontId="1"/>
  </si>
  <si>
    <t>度を越さずに行動するために大切なことについて</t>
    <phoneticPr fontId="1"/>
  </si>
  <si>
    <t>働くときにはどんな思いが大切かについて</t>
    <phoneticPr fontId="1"/>
  </si>
  <si>
    <t>きまりは何のためにあるのかについて</t>
    <phoneticPr fontId="1"/>
  </si>
  <si>
    <t>自分のよさを見つけ、伸ばすためには、どんな気持ちが大切かについて</t>
    <phoneticPr fontId="1"/>
  </si>
  <si>
    <t>正しいと思うことを行うために大切なことについて</t>
    <phoneticPr fontId="1"/>
  </si>
  <si>
    <t>公平に接することが大切なわけについて</t>
    <phoneticPr fontId="1"/>
  </si>
  <si>
    <t>正直でいることのよさについて</t>
    <phoneticPr fontId="1"/>
  </si>
  <si>
    <t>生活を支えてくれる人にどんな気持ちで接するのがよいかについて</t>
    <phoneticPr fontId="1"/>
  </si>
  <si>
    <t>日本に昔から伝わるものに興味や関心をもつことについて</t>
    <phoneticPr fontId="1"/>
  </si>
  <si>
    <t>生活の中で「美しいな」「きれいだな」と感じるものについて</t>
    <phoneticPr fontId="1"/>
  </si>
  <si>
    <t>自然の美しさや人の心の気高さを感じる心を大切にしようとすることについて</t>
    <phoneticPr fontId="1"/>
  </si>
  <si>
    <t>他国の人と仲よくなるために大切なことについて</t>
    <phoneticPr fontId="1"/>
  </si>
  <si>
    <t>親切にするとどんないいことがあるのかについて</t>
    <phoneticPr fontId="1"/>
  </si>
  <si>
    <t>自分らしさを伸ばすためにどんなことができるかについて</t>
    <phoneticPr fontId="1"/>
  </si>
  <si>
    <t>よりよい学校にするために、一人一人ができることについて</t>
    <phoneticPr fontId="1"/>
  </si>
  <si>
    <t>きまりを守らなければならないわけについて</t>
    <phoneticPr fontId="1"/>
  </si>
  <si>
    <t>よいと思ったことを行うときに大切な心について</t>
    <phoneticPr fontId="1"/>
  </si>
  <si>
    <t>自分の家族に伝えたい思いについて</t>
    <rPh sb="0" eb="2">
      <t>ジブン</t>
    </rPh>
    <phoneticPr fontId="1"/>
  </si>
  <si>
    <t>生活を支えてくれている人に、どのような思いを伝えたいかについて</t>
    <phoneticPr fontId="1"/>
  </si>
  <si>
    <t>命にはどんな不思議があるのか</t>
    <phoneticPr fontId="1"/>
  </si>
  <si>
    <t>受け継がれる命の尊さを知り、大切にしようとすることについて</t>
    <phoneticPr fontId="1"/>
  </si>
  <si>
    <t>夢をかなえるためには、どんな気持ちが大切かについて</t>
  </si>
  <si>
    <t>夢をかなえるためには、どんな気持ちが大切かについて</t>
    <phoneticPr fontId="1"/>
  </si>
  <si>
    <t>過ちを犯したときにはごまかさずに素直に反省し、正直に明るい心で過ごそうとすることのよさについて</t>
    <phoneticPr fontId="1"/>
  </si>
  <si>
    <t>友達と互いに理解し合い、信頼し合い、助け合おうとすることのよさについて</t>
    <phoneticPr fontId="1"/>
  </si>
  <si>
    <t>進んでみんなのために働こうとすることのよさについて</t>
    <phoneticPr fontId="1"/>
  </si>
  <si>
    <t>自然や動植物を大切にしようとすることのよさについて</t>
    <phoneticPr fontId="1"/>
  </si>
  <si>
    <t>異なる意見も大切にしようとすることのよさについて</t>
    <phoneticPr fontId="1"/>
  </si>
  <si>
    <t>生命の尊さを知り、自他の生命を大切にしようとすることのよさについて</t>
    <phoneticPr fontId="1"/>
  </si>
  <si>
    <t>よく考えて節度のある生活を送ろうとすることのよさについて</t>
    <phoneticPr fontId="1"/>
  </si>
  <si>
    <t>約束や社会のきまりの意義を理解し、それらを守ろうとすることのよさについて</t>
    <phoneticPr fontId="1"/>
  </si>
  <si>
    <t>自分の特徴に気づき、長所を伸ばそうとすることのよさについて</t>
    <phoneticPr fontId="1"/>
  </si>
  <si>
    <t>正しいと判断したことは、自信をもって行おうとすることのよさについて</t>
    <phoneticPr fontId="1"/>
  </si>
  <si>
    <t>誰にでも分け隔てせず、公正、公平に接しようとすることのよさについて</t>
    <phoneticPr fontId="1"/>
  </si>
  <si>
    <t>過ちを偽ったりごまかしたりせずに素直に改め、明るい心で生活しようとすることのよさについて</t>
    <phoneticPr fontId="1"/>
  </si>
  <si>
    <t>尊敬と感謝の心で接しようとすることのよさについて</t>
    <phoneticPr fontId="1"/>
  </si>
  <si>
    <t>日本古来の文化に親しもうとすることのよさについて</t>
    <phoneticPr fontId="1"/>
  </si>
  <si>
    <t>他国のものに親しみ、関心をもとうとすることのよさについて</t>
    <phoneticPr fontId="1"/>
  </si>
  <si>
    <t>相手の気持ちを自分のこととして想像して、相手を思いやり、進んで親切にしようとすることのよさについて</t>
    <phoneticPr fontId="1"/>
  </si>
  <si>
    <t>楽しい学校をつくろうとすることのよさについて</t>
    <phoneticPr fontId="1"/>
  </si>
  <si>
    <t>きまりの意義やよさを理解し、守ろうとすることのよさについて</t>
    <phoneticPr fontId="1"/>
  </si>
  <si>
    <t>正しいと判断したことは自信をもって行い、正しくないことは止めようとすることのよさについて</t>
    <phoneticPr fontId="1"/>
  </si>
  <si>
    <t>父母、祖父母を敬愛し、家族で協力して楽しい家庭にしようとすることのよさについて</t>
    <phoneticPr fontId="1"/>
  </si>
  <si>
    <t>尊敬と感謝の気持ちを表そうとすることのよさについて</t>
    <phoneticPr fontId="1"/>
  </si>
  <si>
    <t>目標に向かって、強い意志をもち、粘り強くやり抜こうとすることのよさについて</t>
    <phoneticPr fontId="1"/>
  </si>
  <si>
    <t>誰に対しても公正、公平な態度で接しようとすることのよさについて</t>
    <phoneticPr fontId="1"/>
  </si>
  <si>
    <t>相手の状況や気持ちを思いやり、よく考えて判断し、進んで親切にしようとすることのよさについて</t>
    <phoneticPr fontId="1"/>
  </si>
  <si>
    <t>自分でよく考えて判断し、節度ある生活をしようとすることのよさについて</t>
    <phoneticPr fontId="1"/>
  </si>
  <si>
    <r>
      <t xml:space="preserve">本時の学習の主な内容
</t>
    </r>
    <r>
      <rPr>
        <b/>
        <sz val="11"/>
        <color theme="1"/>
        <rFont val="游ゴシック Regular"/>
        <charset val="128"/>
      </rPr>
      <t xml:space="preserve">何を学ぶか
</t>
    </r>
    <r>
      <rPr>
        <sz val="11"/>
        <color theme="1"/>
        <rFont val="游ゴシック Regular"/>
        <charset val="128"/>
      </rPr>
      <t>本時に考えることを明確にしましょう。
　　※必要に応じて修正（文末は：～について）
　　　※一人一人の実態に応じ、主なものとして2つ設定できます。　</t>
    </r>
    <phoneticPr fontId="1"/>
  </si>
  <si>
    <t>教材</t>
    <rPh sb="0" eb="2">
      <t xml:space="preserve">キョウザイ </t>
    </rPh>
    <phoneticPr fontId="1"/>
  </si>
  <si>
    <t>評価の視点</t>
  </si>
  <si>
    <r>
      <t>自動的に、文例が作成されます　→　ワードやエクセルに</t>
    </r>
    <r>
      <rPr>
        <b/>
        <sz val="11"/>
        <color theme="1"/>
        <rFont val="游ゴシック Regular"/>
        <charset val="128"/>
      </rPr>
      <t>コピペして　編集する</t>
    </r>
    <rPh sb="0" eb="3">
      <t>ジドウテキ</t>
    </rPh>
    <rPh sb="5" eb="7">
      <t>ブンレイ</t>
    </rPh>
    <rPh sb="8" eb="10">
      <t>サクセイ</t>
    </rPh>
    <rPh sb="32" eb="34">
      <t>ヘンシュウ</t>
    </rPh>
    <phoneticPr fontId="1"/>
  </si>
  <si>
    <t>まず、学級の名簿を↓ここに入力しましょう。（コピペOK）</t>
    <phoneticPr fontId="1"/>
  </si>
  <si>
    <t>名簿管理</t>
    <rPh sb="0" eb="4">
      <t xml:space="preserve">メイボカンリ </t>
    </rPh>
    <phoneticPr fontId="2"/>
  </si>
  <si>
    <t>文末の定型文リスト</t>
    <rPh sb="0" eb="4">
      <t xml:space="preserve">メイボカンリ </t>
    </rPh>
    <phoneticPr fontId="2"/>
  </si>
  <si>
    <t>定型文</t>
    <rPh sb="0" eb="3">
      <t xml:space="preserve">テイケイブン </t>
    </rPh>
    <phoneticPr fontId="2"/>
  </si>
  <si>
    <t>道徳科　評価業務支援シート（光村図書　３年）</t>
    <rPh sb="0" eb="3">
      <t>ドウトクカ</t>
    </rPh>
    <phoneticPr fontId="1"/>
  </si>
  <si>
    <r>
      <t>道徳科で目ざす姿</t>
    </r>
    <r>
      <rPr>
        <b/>
        <sz val="16"/>
        <color theme="1"/>
        <rFont val="游ゴシック Regular"/>
        <charset val="128"/>
      </rPr>
      <t>（成長した姿）</t>
    </r>
    <rPh sb="0" eb="2">
      <t>ドウトク</t>
    </rPh>
    <rPh sb="2" eb="3">
      <t>カ</t>
    </rPh>
    <rPh sb="4" eb="5">
      <t>メザ</t>
    </rPh>
    <rPh sb="7" eb="8">
      <t>スガタ</t>
    </rPh>
    <rPh sb="9" eb="11">
      <t>セイチョウ</t>
    </rPh>
    <rPh sb="13" eb="14">
      <t>スガタ</t>
    </rPh>
    <phoneticPr fontId="2"/>
  </si>
  <si>
    <r>
      <t xml:space="preserve">ここを修正すると、「授業づくり」シートと、「期末評価」シートにも自動的に反映されます。
学年研修で検討をしたり、道徳推進担当や教務主任で検討したりして設定します。
</t>
    </r>
    <r>
      <rPr>
        <b/>
        <sz val="11"/>
        <color theme="1"/>
        <rFont val="游ゴシック Regular"/>
        <charset val="128"/>
      </rPr>
      <t>目ざす姿は、各学校の児童の実態に応じて、適宜変更をしてください。</t>
    </r>
    <r>
      <rPr>
        <sz val="11"/>
        <color theme="1"/>
        <rFont val="游ゴシック Regular"/>
        <charset val="128"/>
      </rPr>
      <t xml:space="preserve">
空いている部分は、オリジナルで追加できるようにしています。</t>
    </r>
    <rPh sb="10" eb="12">
      <t xml:space="preserve">ジュギョウ </t>
    </rPh>
    <rPh sb="22" eb="26">
      <t xml:space="preserve">キマツヒョウカ </t>
    </rPh>
    <rPh sb="32" eb="35">
      <t xml:space="preserve">ジドウテキニ </t>
    </rPh>
    <rPh sb="36" eb="38">
      <t xml:space="preserve">ハンエイ </t>
    </rPh>
    <phoneticPr fontId="1"/>
  </si>
  <si>
    <t>目ざす姿　　通知表所見文例（前半）</t>
    <rPh sb="0" eb="2">
      <t>メザ</t>
    </rPh>
    <rPh sb="3" eb="4">
      <t>スガタ</t>
    </rPh>
    <rPh sb="6" eb="9">
      <t>ツウチヒョウ</t>
    </rPh>
    <rPh sb="9" eb="11">
      <t>ショケン</t>
    </rPh>
    <rPh sb="11" eb="13">
      <t>ブンレイ</t>
    </rPh>
    <rPh sb="14" eb="16">
      <t>ゼンハン</t>
    </rPh>
    <phoneticPr fontId="2"/>
  </si>
  <si>
    <t>教材の登場人物の心の葛藤に共感し、自分事として捉えながら考えていました。</t>
    <phoneticPr fontId="1"/>
  </si>
  <si>
    <t>友達と交流をしながら、自分なりの思いや考えをもつことができました。</t>
    <rPh sb="0" eb="2">
      <t>トモダチ</t>
    </rPh>
    <rPh sb="11" eb="13">
      <t>ジブン</t>
    </rPh>
    <phoneticPr fontId="2"/>
  </si>
  <si>
    <t>教材の登場人物の思いや行動に対して、「自分だったら」と経験と重ねながら考えていました。</t>
    <rPh sb="3" eb="7">
      <t xml:space="preserve">トウジョウジンブツ </t>
    </rPh>
    <rPh sb="27" eb="29">
      <t>ケイケン</t>
    </rPh>
    <rPh sb="30" eb="31">
      <t>カサ</t>
    </rPh>
    <phoneticPr fontId="2"/>
  </si>
  <si>
    <t>さまざまな見方や考え方があることを、具体的な生活場面をイメージしながら考えていました。</t>
    <rPh sb="22" eb="26">
      <t>セイカツバメン</t>
    </rPh>
    <rPh sb="35" eb="36">
      <t>カンガ</t>
    </rPh>
    <phoneticPr fontId="2"/>
  </si>
  <si>
    <t>全体で議論する中で、友達の意見と自分の意見を比べながら多面的・多角的に考えていました。</t>
    <rPh sb="0" eb="2">
      <t>ゼンタイ</t>
    </rPh>
    <rPh sb="3" eb="5">
      <t>ギロン</t>
    </rPh>
    <rPh sb="7" eb="8">
      <t>ナカ</t>
    </rPh>
    <rPh sb="10" eb="12">
      <t>トモダチ</t>
    </rPh>
    <rPh sb="13" eb="15">
      <t>イケン</t>
    </rPh>
    <rPh sb="16" eb="18">
      <t>ジブン</t>
    </rPh>
    <rPh sb="19" eb="21">
      <t xml:space="preserve">イケン </t>
    </rPh>
    <rPh sb="22" eb="23">
      <t>クラ</t>
    </rPh>
    <rPh sb="27" eb="30">
      <t>タメンテキ</t>
    </rPh>
    <rPh sb="31" eb="34">
      <t>タカクテキ</t>
    </rPh>
    <rPh sb="35" eb="36">
      <t>カンガ</t>
    </rPh>
    <phoneticPr fontId="1"/>
  </si>
  <si>
    <t>友達との対話を通して多様な考え方に触れ、それぞれの意見を尊重して生かしながら、自分が大切にしたいことを考えていました。</t>
    <rPh sb="0" eb="2">
      <t>トモダチ</t>
    </rPh>
    <rPh sb="4" eb="6">
      <t>タイワ</t>
    </rPh>
    <rPh sb="7" eb="8">
      <t>トオ</t>
    </rPh>
    <rPh sb="10" eb="12">
      <t>タヨウ</t>
    </rPh>
    <rPh sb="13" eb="14">
      <t>カンガ</t>
    </rPh>
    <rPh sb="15" eb="16">
      <t>カタ</t>
    </rPh>
    <rPh sb="17" eb="18">
      <t>フ</t>
    </rPh>
    <rPh sb="25" eb="27">
      <t xml:space="preserve">イケン </t>
    </rPh>
    <rPh sb="28" eb="30">
      <t>ソンチョウ</t>
    </rPh>
    <rPh sb="32" eb="33">
      <t>イ</t>
    </rPh>
    <rPh sb="39" eb="41">
      <t>ジブン</t>
    </rPh>
    <rPh sb="42" eb="44">
      <t>タイセツ</t>
    </rPh>
    <rPh sb="51" eb="52">
      <t>カンガ</t>
    </rPh>
    <phoneticPr fontId="1"/>
  </si>
  <si>
    <t>どの教材においても常に自分の立場に置き換えて主体的に考えていた。登場人物の心の葛藤に共感し、自分事として捉えながら、考えを深めることができた。</t>
    <rPh sb="48" eb="49">
      <t xml:space="preserve">コト </t>
    </rPh>
    <phoneticPr fontId="2"/>
  </si>
  <si>
    <t>友達との交流を通して、自分の思いや考えをもつことができた。また、学習の振り返りを通して、自分が何を大切にして生きていきたいかについて考えることができた。</t>
    <rPh sb="0" eb="2">
      <t xml:space="preserve">トモダチ </t>
    </rPh>
    <rPh sb="7" eb="8">
      <t>トオ</t>
    </rPh>
    <rPh sb="11" eb="13">
      <t>ジブン</t>
    </rPh>
    <rPh sb="14" eb="15">
      <t>オモ</t>
    </rPh>
    <rPh sb="17" eb="18">
      <t>カンガ</t>
    </rPh>
    <rPh sb="44" eb="46">
      <t>ジブン</t>
    </rPh>
    <rPh sb="47" eb="48">
      <t>ナニ</t>
    </rPh>
    <rPh sb="49" eb="51">
      <t>タイセツ</t>
    </rPh>
    <rPh sb="54" eb="55">
      <t>イ</t>
    </rPh>
    <rPh sb="66" eb="67">
      <t>カンガ</t>
    </rPh>
    <phoneticPr fontId="2"/>
  </si>
  <si>
    <t>教材の出来事を自分事として捉え、教材の登場人物の思いや行動に対して、「自分だったらどうするだろう」と自分の経験もとに考えを深めていた。</t>
    <rPh sb="0" eb="2">
      <t>キョウザイ</t>
    </rPh>
    <rPh sb="3" eb="6">
      <t xml:space="preserve">デキゴト </t>
    </rPh>
    <rPh sb="7" eb="10">
      <t>ジブンゴト</t>
    </rPh>
    <rPh sb="13" eb="14">
      <t xml:space="preserve">トラエ </t>
    </rPh>
    <rPh sb="16" eb="18">
      <t>キョウザイ</t>
    </rPh>
    <rPh sb="19" eb="23">
      <t xml:space="preserve">トウジョウジンブツ </t>
    </rPh>
    <rPh sb="53" eb="55">
      <t>ケイケン</t>
    </rPh>
    <phoneticPr fontId="2"/>
  </si>
  <si>
    <t>教材の登場人物の葛藤などについて自分と重ねて考えていた。特に、自分の弱さを率直に見つめながら、よりよく生きていくことについて考えを深めていた。</t>
    <rPh sb="0" eb="2">
      <t xml:space="preserve">キョウザイ </t>
    </rPh>
    <rPh sb="3" eb="7">
      <t>トウジョウジンブツ</t>
    </rPh>
    <rPh sb="8" eb="10">
      <t>カットウ</t>
    </rPh>
    <rPh sb="16" eb="18">
      <t>ジブン</t>
    </rPh>
    <rPh sb="19" eb="20">
      <t>カサ</t>
    </rPh>
    <rPh sb="22" eb="23">
      <t>カンガ</t>
    </rPh>
    <rPh sb="28" eb="29">
      <t>トク</t>
    </rPh>
    <rPh sb="31" eb="33">
      <t>ジブン</t>
    </rPh>
    <rPh sb="34" eb="35">
      <t>ヨワ</t>
    </rPh>
    <rPh sb="37" eb="39">
      <t>ソッチョク</t>
    </rPh>
    <rPh sb="40" eb="41">
      <t>ミ</t>
    </rPh>
    <rPh sb="51" eb="52">
      <t>イ</t>
    </rPh>
    <rPh sb="62" eb="63">
      <t>カンガ</t>
    </rPh>
    <rPh sb="65" eb="66">
      <t>フカ</t>
    </rPh>
    <phoneticPr fontId="2"/>
  </si>
  <si>
    <t>具体的な生活場面を思い浮かべながら、学習のテーマについて積極的に友達と多面的・多角的に考え、議論する中で、自己の生き方について考えを深めていた。</t>
    <rPh sb="4" eb="6">
      <t xml:space="preserve">セイカツ </t>
    </rPh>
    <rPh sb="6" eb="8">
      <t>バメン</t>
    </rPh>
    <rPh sb="9" eb="10">
      <t>オモ</t>
    </rPh>
    <rPh sb="11" eb="12">
      <t>ウ</t>
    </rPh>
    <rPh sb="18" eb="20">
      <t>ガクシュウ</t>
    </rPh>
    <rPh sb="28" eb="31">
      <t>セッキョクテキ</t>
    </rPh>
    <rPh sb="32" eb="34">
      <t>トモダチ</t>
    </rPh>
    <rPh sb="35" eb="38">
      <t>タメンテキ</t>
    </rPh>
    <rPh sb="39" eb="42">
      <t>タカクテキ</t>
    </rPh>
    <rPh sb="43" eb="44">
      <t>カンガ</t>
    </rPh>
    <rPh sb="46" eb="48">
      <t>ギロン</t>
    </rPh>
    <rPh sb="50" eb="51">
      <t>ナカ</t>
    </rPh>
    <rPh sb="53" eb="55">
      <t>ジコ</t>
    </rPh>
    <rPh sb="56" eb="57">
      <t>イ</t>
    </rPh>
    <rPh sb="58" eb="59">
      <t>カタ</t>
    </rPh>
    <rPh sb="63" eb="64">
      <t>カンガ</t>
    </rPh>
    <rPh sb="66" eb="67">
      <t>フカ</t>
    </rPh>
    <phoneticPr fontId="2"/>
  </si>
  <si>
    <t>どの教材においても常に自分事として、主体的に考えていた。さまざまな見方や考え方があることを具体的な生活場面をイメージしながら考えを深める姿が見られた。</t>
    <rPh sb="13" eb="14">
      <t xml:space="preserve">コト </t>
    </rPh>
    <rPh sb="18" eb="21">
      <t>シュタイテキ</t>
    </rPh>
    <rPh sb="49" eb="53">
      <t>セイカツバメン</t>
    </rPh>
    <rPh sb="62" eb="63">
      <t>カンガ</t>
    </rPh>
    <rPh sb="65" eb="66">
      <t>フカ</t>
    </rPh>
    <rPh sb="68" eb="69">
      <t>スガタ</t>
    </rPh>
    <rPh sb="70" eb="71">
      <t>ミ</t>
    </rPh>
    <phoneticPr fontId="2"/>
  </si>
  <si>
    <t>グループ交流などを通して、自分とは違う考え方に触れながら、多面的・多角的に議論し、学習のテーマについて自分なりの考えを深める姿が見られた。</t>
    <rPh sb="4" eb="6">
      <t>コウリュウ</t>
    </rPh>
    <rPh sb="9" eb="10">
      <t>トオ</t>
    </rPh>
    <rPh sb="13" eb="15">
      <t>ジブン</t>
    </rPh>
    <rPh sb="17" eb="18">
      <t>チガ</t>
    </rPh>
    <rPh sb="19" eb="20">
      <t>カンガ</t>
    </rPh>
    <rPh sb="21" eb="22">
      <t>カタ</t>
    </rPh>
    <rPh sb="23" eb="24">
      <t>フ</t>
    </rPh>
    <rPh sb="29" eb="32">
      <t>タメンテキ</t>
    </rPh>
    <rPh sb="33" eb="36">
      <t>タカクテキ</t>
    </rPh>
    <rPh sb="37" eb="39">
      <t>ギロン</t>
    </rPh>
    <rPh sb="41" eb="43">
      <t>ガクシュウ</t>
    </rPh>
    <rPh sb="51" eb="53">
      <t>ジブン</t>
    </rPh>
    <rPh sb="56" eb="57">
      <t>カンガ</t>
    </rPh>
    <rPh sb="59" eb="60">
      <t>フカ</t>
    </rPh>
    <rPh sb="62" eb="63">
      <t>スガタ</t>
    </rPh>
    <rPh sb="64" eb="65">
      <t>ミ</t>
    </rPh>
    <phoneticPr fontId="2"/>
  </si>
  <si>
    <t>友達と積極的に議論し、自分の意見と比べながら友達の意見に耳を傾け、何を大切にして生きていきたいのかについて多面的・多角的に自己の考えを深める様子が見られた。</t>
    <rPh sb="0" eb="2">
      <t>トモダチ</t>
    </rPh>
    <rPh sb="3" eb="6">
      <t>セッキョクテキ</t>
    </rPh>
    <rPh sb="7" eb="9">
      <t>ギロン</t>
    </rPh>
    <rPh sb="11" eb="13">
      <t>ジブン</t>
    </rPh>
    <rPh sb="14" eb="16">
      <t xml:space="preserve">イケン </t>
    </rPh>
    <rPh sb="17" eb="18">
      <t>クラ</t>
    </rPh>
    <rPh sb="22" eb="24">
      <t>トモダチ</t>
    </rPh>
    <rPh sb="25" eb="27">
      <t xml:space="preserve">イケン </t>
    </rPh>
    <rPh sb="28" eb="29">
      <t>ミミ</t>
    </rPh>
    <rPh sb="30" eb="31">
      <t>カタム</t>
    </rPh>
    <rPh sb="33" eb="34">
      <t>ナニ</t>
    </rPh>
    <rPh sb="35" eb="37">
      <t>タイセツ</t>
    </rPh>
    <rPh sb="40" eb="41">
      <t>イ</t>
    </rPh>
    <rPh sb="53" eb="56">
      <t>タメンテキ</t>
    </rPh>
    <rPh sb="57" eb="60">
      <t>タカクテキ</t>
    </rPh>
    <rPh sb="61" eb="63">
      <t>ジコ</t>
    </rPh>
    <rPh sb="64" eb="65">
      <t>カンガ</t>
    </rPh>
    <rPh sb="67" eb="68">
      <t>フカ</t>
    </rPh>
    <rPh sb="70" eb="72">
      <t>ヨウス</t>
    </rPh>
    <rPh sb="73" eb="74">
      <t>ミ</t>
    </rPh>
    <phoneticPr fontId="1"/>
  </si>
  <si>
    <r>
      <t xml:space="preserve">本時で目ざす児童の学びの姿
</t>
    </r>
    <r>
      <rPr>
        <b/>
        <sz val="11"/>
        <color theme="1"/>
        <rFont val="游ゴシック Regular"/>
        <charset val="128"/>
      </rPr>
      <t xml:space="preserve">どのように学ぶか
</t>
    </r>
    <r>
      <rPr>
        <sz val="11"/>
        <color theme="1"/>
        <rFont val="游ゴシック Regular"/>
        <charset val="128"/>
      </rPr>
      <t>本時に目ざす児童の学びの姿を明確にしましょう。（選択式）　</t>
    </r>
    <rPh sb="0" eb="2">
      <t>ホンジ</t>
    </rPh>
    <rPh sb="6" eb="8">
      <t xml:space="preserve">ジドウ </t>
    </rPh>
    <rPh sb="9" eb="10">
      <t>マナ</t>
    </rPh>
    <rPh sb="29" eb="31">
      <t xml:space="preserve">ジドウ </t>
    </rPh>
    <rPh sb="49" eb="50">
      <t xml:space="preserve">シキ </t>
    </rPh>
    <phoneticPr fontId="1"/>
  </si>
  <si>
    <r>
      <t xml:space="preserve">手立て
</t>
    </r>
    <r>
      <rPr>
        <sz val="11"/>
        <color theme="1"/>
        <rFont val="游ゴシック Regular"/>
        <charset val="128"/>
      </rPr>
      <t>本時に目ざす児童の学びの姿を</t>
    </r>
    <r>
      <rPr>
        <b/>
        <sz val="11"/>
        <color theme="1"/>
        <rFont val="游ゴシック Regular"/>
        <charset val="128"/>
      </rPr>
      <t xml:space="preserve">
　　</t>
    </r>
    <r>
      <rPr>
        <sz val="11"/>
        <color theme="1"/>
        <rFont val="游ゴシック Regular"/>
        <charset val="128"/>
      </rPr>
      <t>どのように引き出すか、手立てを検討しましょう。</t>
    </r>
    <r>
      <rPr>
        <sz val="14"/>
        <color theme="1"/>
        <rFont val="游ゴシック Regular"/>
        <charset val="128"/>
      </rPr>
      <t>　</t>
    </r>
    <rPh sb="0" eb="2">
      <t>テダ</t>
    </rPh>
    <rPh sb="10" eb="12">
      <t xml:space="preserve">ジドウ </t>
    </rPh>
    <phoneticPr fontId="1"/>
  </si>
  <si>
    <t>多面的・多角的な見方へ</t>
    <rPh sb="8" eb="10">
      <t>ミカタ</t>
    </rPh>
    <phoneticPr fontId="1"/>
  </si>
  <si>
    <t>教えてあげる？　持ってあげる？</t>
    <phoneticPr fontId="1"/>
  </si>
  <si>
    <t>自分自身との関わり</t>
    <phoneticPr fontId="1"/>
  </si>
  <si>
    <r>
      <t xml:space="preserve">期末評価 </t>
    </r>
    <r>
      <rPr>
        <b/>
        <sz val="18"/>
        <color theme="1"/>
        <rFont val="游ゴシック Regular"/>
        <charset val="128"/>
      </rPr>
      <t>　</t>
    </r>
    <rPh sb="0" eb="2">
      <t xml:space="preserve">キマツ </t>
    </rPh>
    <rPh sb="2" eb="4">
      <t xml:space="preserve">ヒョウカ </t>
    </rPh>
    <phoneticPr fontId="2"/>
  </si>
  <si>
    <t>「日常評価A」シートか「日常評価B」シートを確認しながら、入力しましょう。</t>
    <rPh sb="1" eb="5">
      <t xml:space="preserve">ニチジョウヒョウカ </t>
    </rPh>
    <rPh sb="12" eb="16">
      <t xml:space="preserve">ニチジョウヒョウカ </t>
    </rPh>
    <rPh sb="22" eb="24">
      <t xml:space="preserve">カクニｎ </t>
    </rPh>
    <rPh sb="29" eb="31">
      <t xml:space="preserve">ニュウリョク </t>
    </rPh>
    <phoneticPr fontId="2"/>
  </si>
  <si>
    <r>
      <t xml:space="preserve">評価文例を活用して、
</t>
    </r>
    <r>
      <rPr>
        <b/>
        <sz val="11"/>
        <color theme="1"/>
        <rFont val="游ゴシック Regular"/>
        <charset val="128"/>
      </rPr>
      <t>授業中での児童の発言やワークシートの記述、実際の学びの姿などを加え、
一人一人のよさがより伝わるように</t>
    </r>
    <r>
      <rPr>
        <sz val="11"/>
        <color theme="1"/>
        <rFont val="游ゴシック Regular"/>
        <charset val="128"/>
      </rPr>
      <t>評価文を作成してください。</t>
    </r>
    <rPh sb="0" eb="4">
      <t>ヒョウカブンレイ</t>
    </rPh>
    <rPh sb="5" eb="7">
      <t>カツヨウ</t>
    </rPh>
    <rPh sb="11" eb="13">
      <t xml:space="preserve">ジュギョウ </t>
    </rPh>
    <rPh sb="13" eb="14">
      <t xml:space="preserve">チュウ </t>
    </rPh>
    <rPh sb="16" eb="18">
      <t xml:space="preserve">ジドウ </t>
    </rPh>
    <rPh sb="19" eb="21">
      <t>ハツゲン</t>
    </rPh>
    <rPh sb="29" eb="31">
      <t>キジュツ</t>
    </rPh>
    <rPh sb="32" eb="34">
      <t>ジッサイ</t>
    </rPh>
    <rPh sb="35" eb="36">
      <t>マナ</t>
    </rPh>
    <rPh sb="38" eb="39">
      <t>スガタ</t>
    </rPh>
    <rPh sb="42" eb="43">
      <t>クワ</t>
    </rPh>
    <rPh sb="46" eb="48">
      <t>ヒトリ</t>
    </rPh>
    <rPh sb="48" eb="50">
      <t>ヒトリ</t>
    </rPh>
    <rPh sb="56" eb="57">
      <t>ツタ</t>
    </rPh>
    <rPh sb="62" eb="64">
      <t>ヒョウカ</t>
    </rPh>
    <rPh sb="64" eb="65">
      <t>ブン</t>
    </rPh>
    <rPh sb="66" eb="68">
      <t>サクセイ</t>
    </rPh>
    <phoneticPr fontId="1"/>
  </si>
  <si>
    <t>通知表評価文例
（保護者に伝わりやすいように具体例入り）</t>
    <rPh sb="0" eb="7">
      <t>ツウチヒョウブンレイ</t>
    </rPh>
    <rPh sb="9" eb="12">
      <t>ホゴシャ</t>
    </rPh>
    <rPh sb="13" eb="14">
      <t>ツタ</t>
    </rPh>
    <rPh sb="22" eb="25">
      <t>グタイレイ</t>
    </rPh>
    <rPh sb="25" eb="26">
      <t>イ</t>
    </rPh>
    <phoneticPr fontId="1"/>
  </si>
  <si>
    <t>指導要録評価文例</t>
    <rPh sb="0" eb="2">
      <t>シドウ</t>
    </rPh>
    <rPh sb="2" eb="4">
      <t>ヨウロク</t>
    </rPh>
    <rPh sb="4" eb="6">
      <t xml:space="preserve">ヒョウカ </t>
    </rPh>
    <rPh sb="6" eb="8">
      <t>ブンレイ</t>
    </rPh>
    <phoneticPr fontId="1"/>
  </si>
  <si>
    <r>
      <t>教材リスト</t>
    </r>
    <r>
      <rPr>
        <b/>
        <sz val="16"/>
        <color theme="1"/>
        <rFont val="游ゴシック Regular"/>
        <charset val="128"/>
      </rPr>
      <t>（「授業づくり」シートと連動し、自動入力）</t>
    </r>
    <rPh sb="0" eb="4">
      <t xml:space="preserve">メイボカンリ </t>
    </rPh>
    <phoneticPr fontId="2"/>
  </si>
  <si>
    <t>ここを修正すると、期末評価文例の文末を一度に修正することが可能です。
学年研修で検討をしたり、道徳推進担当や教務主任で検討したりして設定します。</t>
    <rPh sb="9" eb="11">
      <t xml:space="preserve">キマツ </t>
    </rPh>
    <rPh sb="11" eb="13">
      <t xml:space="preserve">ヒョウカ </t>
    </rPh>
    <rPh sb="13" eb="15">
      <t xml:space="preserve">ブンレイ </t>
    </rPh>
    <rPh sb="17" eb="18">
      <t xml:space="preserve">マツ </t>
    </rPh>
    <phoneticPr fontId="1"/>
  </si>
  <si>
    <t>視点</t>
    <rPh sb="0" eb="2">
      <t xml:space="preserve">シテン </t>
    </rPh>
    <phoneticPr fontId="2"/>
  </si>
  <si>
    <t>あい　うえお</t>
    <phoneticPr fontId="1"/>
  </si>
  <si>
    <t>かき　くけこ</t>
    <phoneticPr fontId="1"/>
  </si>
  <si>
    <t>さしす　せそ</t>
    <phoneticPr fontId="1"/>
  </si>
  <si>
    <t>教材の登場人物に共感しながら、自分事として捉え、よりよい生き方について考えていました。</t>
    <rPh sb="0" eb="2">
      <t>キョウザイ</t>
    </rPh>
    <rPh sb="3" eb="7">
      <t xml:space="preserve">トウジョウジブツ </t>
    </rPh>
    <rPh sb="8" eb="10">
      <t>キョウカン</t>
    </rPh>
    <rPh sb="15" eb="17">
      <t>ジブン</t>
    </rPh>
    <rPh sb="17" eb="18">
      <t>ゴト</t>
    </rPh>
    <rPh sb="21" eb="22">
      <t xml:space="preserve">トラエ </t>
    </rPh>
    <rPh sb="28" eb="29">
      <t>イ</t>
    </rPh>
    <rPh sb="30" eb="31">
      <t>カタ</t>
    </rPh>
    <rPh sb="35" eb="36">
      <t>カンガ</t>
    </rPh>
    <phoneticPr fontId="2"/>
  </si>
  <si>
    <t>９いろいろな見方</t>
    <rPh sb="5" eb="7">
      <t>イロイロナミ</t>
    </rPh>
    <rPh sb="7" eb="8">
      <t>カタ</t>
    </rPh>
    <phoneticPr fontId="1"/>
  </si>
  <si>
    <t>教材の登場人物の心情に共感しながら、学習していた。「もし自分なら」と自分事として捉え、よりよい生き方について考えを深めていた。</t>
    <rPh sb="0" eb="2">
      <t>キョウザイ</t>
    </rPh>
    <rPh sb="3" eb="7">
      <t xml:space="preserve">トウジョウジンブツ </t>
    </rPh>
    <rPh sb="8" eb="10">
      <t>シンジョウ</t>
    </rPh>
    <rPh sb="11" eb="13">
      <t>キョウカン</t>
    </rPh>
    <rPh sb="18" eb="20">
      <t>ガクシュウ</t>
    </rPh>
    <rPh sb="28" eb="30">
      <t>ジブン</t>
    </rPh>
    <rPh sb="34" eb="36">
      <t>ジブン</t>
    </rPh>
    <rPh sb="36" eb="37">
      <t>ゴト</t>
    </rPh>
    <rPh sb="40" eb="41">
      <t xml:space="preserve">トラエ </t>
    </rPh>
    <rPh sb="47" eb="48">
      <t>イ</t>
    </rPh>
    <rPh sb="49" eb="50">
      <t>カタ</t>
    </rPh>
    <rPh sb="54" eb="55">
      <t>カンガ</t>
    </rPh>
    <rPh sb="57" eb="58">
      <t>フカ</t>
    </rPh>
    <phoneticPr fontId="2"/>
  </si>
  <si>
    <t>一面的な見方から多面的・多角的な見方へと発展させているか</t>
    <rPh sb="0" eb="3">
      <t>イチメンテキ</t>
    </rPh>
    <rPh sb="4" eb="6">
      <t>ミカタ</t>
    </rPh>
    <rPh sb="8" eb="11">
      <t>タメンテキ</t>
    </rPh>
    <rPh sb="12" eb="15">
      <t xml:space="preserve">タカクテキ </t>
    </rPh>
    <rPh sb="16" eb="18">
      <t>ミカタ</t>
    </rPh>
    <rPh sb="20" eb="22">
      <t>ハッテン</t>
    </rPh>
    <phoneticPr fontId="2"/>
  </si>
  <si>
    <t>みんなと力を合わせて働くことのよさや大切さについて</t>
    <rPh sb="18" eb="20">
      <t xml:space="preserve">タイセツ </t>
    </rPh>
    <phoneticPr fontId="1"/>
  </si>
  <si>
    <r>
      <t>日常評価A　</t>
    </r>
    <r>
      <rPr>
        <b/>
        <sz val="18"/>
        <color theme="1"/>
        <rFont val="游ゴシック Regular"/>
        <charset val="128"/>
      </rPr>
      <t>「授業づくり」シートで設定した、「本時で目ざす学びの姿」がとてもよく見られた児童に◎をつける</t>
    </r>
    <r>
      <rPr>
        <b/>
        <sz val="24"/>
        <color theme="1"/>
        <rFont val="游ゴシック Regular"/>
        <charset val="128"/>
      </rPr>
      <t>。</t>
    </r>
    <rPh sb="0" eb="2">
      <t>ジュギョウ</t>
    </rPh>
    <rPh sb="8" eb="13">
      <t xml:space="preserve">ジュギョウ </t>
    </rPh>
    <rPh sb="17" eb="19">
      <t xml:space="preserve">セッテイ </t>
    </rPh>
    <rPh sb="23" eb="25">
      <t xml:space="preserve">ホンジ </t>
    </rPh>
    <rPh sb="26" eb="27">
      <t xml:space="preserve">メザス </t>
    </rPh>
    <rPh sb="29" eb="30">
      <t xml:space="preserve">マナビ </t>
    </rPh>
    <rPh sb="32" eb="33">
      <t xml:space="preserve">スガタ </t>
    </rPh>
    <rPh sb="44" eb="46">
      <t xml:space="preserve">ジドウ </t>
    </rPh>
    <phoneticPr fontId="1"/>
  </si>
  <si>
    <r>
      <t>日常評価B　</t>
    </r>
    <r>
      <rPr>
        <b/>
        <sz val="18"/>
        <color theme="1"/>
        <rFont val="游ゴシック Regular"/>
        <charset val="128"/>
      </rPr>
      <t>教材ごとに、一人一人の児童にどのような学びの姿が見られたか選択する</t>
    </r>
    <r>
      <rPr>
        <b/>
        <sz val="24"/>
        <color theme="1"/>
        <rFont val="游ゴシック Regular"/>
        <charset val="128"/>
      </rPr>
      <t>。</t>
    </r>
    <rPh sb="0" eb="2">
      <t>ジュギョウ</t>
    </rPh>
    <rPh sb="6" eb="8">
      <t xml:space="preserve">キョウザイ </t>
    </rPh>
    <rPh sb="12" eb="14">
      <t xml:space="preserve">ヒトリ </t>
    </rPh>
    <rPh sb="14" eb="16">
      <t xml:space="preserve">ヒトリ </t>
    </rPh>
    <rPh sb="17" eb="19">
      <t xml:space="preserve">ジドウ </t>
    </rPh>
    <rPh sb="25" eb="26">
      <t xml:space="preserve">マナビ </t>
    </rPh>
    <rPh sb="28" eb="29">
      <t xml:space="preserve">スガタ </t>
    </rPh>
    <rPh sb="30" eb="31">
      <t xml:space="preserve">ミラレタカ </t>
    </rPh>
    <rPh sb="35" eb="37">
      <t xml:space="preserve">センタク </t>
    </rPh>
    <phoneticPr fontId="1"/>
  </si>
  <si>
    <t>一面的な見方から多面的・多角的な見方へと発展させているか</t>
    <rPh sb="12" eb="15">
      <t xml:space="preserve">タカクテキ </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</si>
</sst>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
  </numFmts>
  <fonts count="37"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b/>
      <sz val="12"/>
      <color theme="1"/>
      <name val="游ゴシック"/>
      <family val="3"/>
      <charset val="128"/>
      <scheme val="minor"/>
    </font>
    <font>
      <sz val="9"/>
      <color theme="1"/>
      <name val="游ゴシック"/>
      <family val="2"/>
      <charset val="128"/>
      <scheme val="minor"/>
    </font>
    <font>
      <b/>
      <sz val="11"/>
      <color theme="1"/>
      <name val="游ゴシック"/>
      <family val="3"/>
      <charset val="128"/>
      <scheme val="minor"/>
    </font>
    <font>
      <b/>
      <sz val="14"/>
      <color theme="1"/>
      <name val="游ゴシック"/>
      <family val="3"/>
      <charset val="128"/>
      <scheme val="minor"/>
    </font>
    <font>
      <sz val="11"/>
      <color theme="1"/>
      <name val="ＭＳ Ｐゴシック"/>
      <family val="3"/>
      <charset val="128"/>
    </font>
    <font>
      <sz val="9"/>
      <color theme="1"/>
      <name val="游ゴシック"/>
      <family val="3"/>
      <charset val="128"/>
      <scheme val="minor"/>
    </font>
    <font>
      <sz val="11"/>
      <color theme="1"/>
      <name val="游ゴシック"/>
      <family val="3"/>
      <charset val="128"/>
      <scheme val="minor"/>
    </font>
    <font>
      <b/>
      <sz val="10"/>
      <color theme="1"/>
      <name val="游ゴシック"/>
      <family val="3"/>
      <charset val="128"/>
      <scheme val="minor"/>
    </font>
    <font>
      <sz val="18"/>
      <color theme="1"/>
      <name val="游ゴシック"/>
      <family val="3"/>
      <charset val="128"/>
      <scheme val="minor"/>
    </font>
    <font>
      <sz val="11"/>
      <color rgb="FFFF0000"/>
      <name val="游ゴシック"/>
      <family val="2"/>
      <charset val="128"/>
      <scheme val="minor"/>
    </font>
    <font>
      <sz val="11"/>
      <color theme="0"/>
      <name val="游ゴシック"/>
      <family val="2"/>
      <charset val="128"/>
      <scheme val="minor"/>
    </font>
    <font>
      <sz val="9"/>
      <color theme="0"/>
      <name val="游ゴシック"/>
      <family val="2"/>
      <charset val="128"/>
      <scheme val="minor"/>
    </font>
    <font>
      <sz val="11"/>
      <color rgb="FFFF0000"/>
      <name val="游ゴシック"/>
      <family val="3"/>
      <charset val="128"/>
      <scheme val="minor"/>
    </font>
    <font>
      <sz val="8"/>
      <color theme="1"/>
      <name val="游ゴシック"/>
      <family val="3"/>
      <charset val="128"/>
      <scheme val="minor"/>
    </font>
    <font>
      <sz val="6"/>
      <color rgb="FFFF0000"/>
      <name val="游ゴシック"/>
      <family val="3"/>
      <charset val="128"/>
      <scheme val="minor"/>
    </font>
    <font>
      <sz val="11"/>
      <color theme="1"/>
      <name val="游ゴシック Regular"/>
      <charset val="128"/>
    </font>
    <font>
      <sz val="12"/>
      <color theme="1"/>
      <name val="游ゴシック Regular"/>
      <charset val="128"/>
    </font>
    <font>
      <sz val="11"/>
      <color rgb="FFFF0000"/>
      <name val="游ゴシック Regular"/>
      <charset val="128"/>
    </font>
    <font>
      <b/>
      <sz val="11"/>
      <color theme="1"/>
      <name val="游ゴシック Regular"/>
      <charset val="128"/>
    </font>
    <font>
      <b/>
      <sz val="18"/>
      <color theme="1"/>
      <name val="游ゴシック Regular"/>
      <charset val="128"/>
    </font>
    <font>
      <b/>
      <sz val="12"/>
      <color theme="1"/>
      <name val="游ゴシック Regular"/>
      <charset val="128"/>
    </font>
    <font>
      <b/>
      <sz val="16"/>
      <color theme="1"/>
      <name val="游ゴシック Regular"/>
      <charset val="128"/>
    </font>
    <font>
      <sz val="10"/>
      <color theme="1"/>
      <name val="游ゴシック Regular"/>
      <charset val="128"/>
    </font>
    <font>
      <b/>
      <sz val="24"/>
      <color theme="1"/>
      <name val="游ゴシック Regular"/>
      <charset val="128"/>
    </font>
    <font>
      <b/>
      <sz val="14"/>
      <color theme="1"/>
      <name val="游ゴシック Regular"/>
      <charset val="128"/>
    </font>
    <font>
      <b/>
      <sz val="12"/>
      <color theme="0"/>
      <name val="游ゴシック Regular"/>
      <charset val="128"/>
    </font>
    <font>
      <sz val="11"/>
      <color theme="0"/>
      <name val="游ゴシック Regular"/>
      <charset val="128"/>
    </font>
    <font>
      <sz val="12"/>
      <color rgb="FF000000"/>
      <name val="游ゴシック Regular"/>
      <charset val="128"/>
    </font>
    <font>
      <sz val="14"/>
      <color theme="1"/>
      <name val="游ゴシック Regular"/>
      <charset val="128"/>
    </font>
    <font>
      <sz val="6"/>
      <color rgb="FFFF0000"/>
      <name val="游ゴシック Regular"/>
      <charset val="128"/>
    </font>
    <font>
      <sz val="10"/>
      <color rgb="FF000000"/>
      <name val="游ゴシック Regular"/>
      <charset val="128"/>
    </font>
    <font>
      <b/>
      <sz val="10"/>
      <color theme="1"/>
      <name val="游ゴシック Regular"/>
      <charset val="128"/>
    </font>
    <font>
      <b/>
      <sz val="10"/>
      <color theme="1"/>
      <name val="游ゴシック Regular"/>
      <family val="3"/>
      <charset val="128"/>
    </font>
    <font>
      <i/>
      <sz val="11"/>
      <color theme="1"/>
      <name val="游ゴシック"/>
      <family val="3"/>
      <charset val="128"/>
      <scheme val="minor"/>
    </font>
  </fonts>
  <fills count="24">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rgb="FFFFC000"/>
        <bgColor indexed="64"/>
      </patternFill>
    </fill>
    <fill>
      <patternFill patternType="solid">
        <fgColor theme="7" tint="0.79998168889431442"/>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39997558519241921"/>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theme="5" tint="0.79998168889431442"/>
        <bgColor auto="1"/>
      </patternFill>
    </fill>
    <fill>
      <patternFill patternType="solid">
        <fgColor theme="9" tint="-0.249977111117893"/>
        <bgColor indexed="64"/>
      </patternFill>
    </fill>
    <fill>
      <patternFill patternType="solid">
        <fgColor rgb="FF7030A0"/>
        <bgColor indexed="64"/>
      </patternFill>
    </fill>
    <fill>
      <patternFill patternType="solid">
        <fgColor rgb="FFE4D5EF"/>
        <bgColor indexed="64"/>
      </patternFill>
    </fill>
    <fill>
      <patternFill patternType="solid">
        <fgColor theme="7" tint="0.39997558519241921"/>
        <bgColor indexed="64"/>
      </patternFill>
    </fill>
    <fill>
      <patternFill patternType="solid">
        <fgColor theme="7" tint="-0.499984740745262"/>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rgb="FFC79AEE"/>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style="thin">
        <color indexed="64"/>
      </left>
      <right/>
      <top style="double">
        <color indexed="64"/>
      </top>
      <bottom/>
      <diagonal/>
    </border>
    <border>
      <left style="dotted">
        <color indexed="64"/>
      </left>
      <right/>
      <top style="thin">
        <color indexed="64"/>
      </top>
      <bottom/>
      <diagonal/>
    </border>
    <border>
      <left style="dotted">
        <color indexed="64"/>
      </left>
      <right/>
      <top/>
      <bottom style="double">
        <color indexed="64"/>
      </bottom>
      <diagonal/>
    </border>
    <border>
      <left style="dotted">
        <color indexed="64"/>
      </left>
      <right/>
      <top style="double">
        <color indexed="64"/>
      </top>
      <bottom/>
      <diagonal/>
    </border>
    <border>
      <left style="thin">
        <color indexed="64"/>
      </left>
      <right style="thin">
        <color indexed="64"/>
      </right>
      <top style="thin">
        <color indexed="64"/>
      </top>
      <bottom style="hair">
        <color indexed="64"/>
      </bottom>
      <diagonal/>
    </border>
  </borders>
  <cellStyleXfs count="1">
    <xf numFmtId="0" fontId="0" fillId="0" borderId="0">
      <alignment vertical="center"/>
    </xf>
  </cellStyleXfs>
  <cellXfs count="217">
    <xf numFmtId="0" fontId="0" fillId="0" borderId="0" xfId="0">
      <alignment vertical="center"/>
    </xf>
    <xf numFmtId="0" fontId="0" fillId="0" borderId="1" xfId="0" applyBorder="1">
      <alignment vertical="center"/>
    </xf>
    <xf numFmtId="0" fontId="4" fillId="0" borderId="0" xfId="0" applyFont="1">
      <alignment vertical="center"/>
    </xf>
    <xf numFmtId="0" fontId="0" fillId="0" borderId="0" xfId="0" applyAlignment="1">
      <alignment vertical="center" wrapText="1"/>
    </xf>
    <xf numFmtId="0" fontId="0" fillId="3" borderId="0" xfId="0" applyFill="1">
      <alignment vertical="center"/>
    </xf>
    <xf numFmtId="0" fontId="16" fillId="0" borderId="0" xfId="0" applyFont="1">
      <alignment vertical="center"/>
    </xf>
    <xf numFmtId="177" fontId="17" fillId="0" borderId="0" xfId="0" applyNumberFormat="1" applyFont="1" applyAlignment="1">
      <alignment vertical="center" shrinkToFit="1"/>
    </xf>
    <xf numFmtId="177" fontId="15" fillId="0" borderId="0" xfId="0" applyNumberFormat="1" applyFont="1" applyAlignment="1">
      <alignment vertical="center" shrinkToFit="1"/>
    </xf>
    <xf numFmtId="0" fontId="4" fillId="0" borderId="0" xfId="0" applyFont="1" applyAlignment="1">
      <alignment vertical="center" shrinkToFit="1"/>
    </xf>
    <xf numFmtId="0" fontId="0" fillId="0" borderId="0" xfId="0" applyAlignment="1">
      <alignment vertical="center" shrinkToFit="1"/>
    </xf>
    <xf numFmtId="0" fontId="18" fillId="0" borderId="0" xfId="0" applyFont="1">
      <alignment vertical="center"/>
    </xf>
    <xf numFmtId="0" fontId="18" fillId="3" borderId="0" xfId="0" applyFont="1" applyFill="1">
      <alignment vertical="center"/>
    </xf>
    <xf numFmtId="0" fontId="28" fillId="8" borderId="0" xfId="0" applyFont="1" applyFill="1">
      <alignment vertical="center"/>
    </xf>
    <xf numFmtId="0" fontId="29" fillId="8" borderId="0" xfId="0" applyFont="1" applyFill="1">
      <alignment vertical="center"/>
    </xf>
    <xf numFmtId="0" fontId="27" fillId="10" borderId="1" xfId="0" applyFont="1" applyFill="1" applyBorder="1" applyAlignment="1">
      <alignment horizontal="center" vertical="center" wrapText="1"/>
    </xf>
    <xf numFmtId="0" fontId="21" fillId="10" borderId="1" xfId="0" applyFont="1" applyFill="1" applyBorder="1" applyAlignment="1">
      <alignment horizontal="center" vertical="center" wrapText="1"/>
    </xf>
    <xf numFmtId="0" fontId="21" fillId="11" borderId="1" xfId="0" applyFont="1" applyFill="1" applyBorder="1" applyAlignment="1">
      <alignment horizontal="center" vertical="center" wrapText="1" shrinkToFit="1"/>
    </xf>
    <xf numFmtId="0" fontId="21" fillId="11" borderId="1" xfId="0" applyFont="1" applyFill="1" applyBorder="1" applyAlignment="1">
      <alignment horizontal="center" vertical="center" wrapText="1"/>
    </xf>
    <xf numFmtId="0" fontId="28" fillId="12" borderId="0" xfId="0" applyFont="1" applyFill="1">
      <alignment vertical="center"/>
    </xf>
    <xf numFmtId="0" fontId="29" fillId="12" borderId="0" xfId="0" applyFont="1" applyFill="1">
      <alignment vertical="center"/>
    </xf>
    <xf numFmtId="0" fontId="18" fillId="12" borderId="0" xfId="0" applyFont="1" applyFill="1">
      <alignment vertical="center"/>
    </xf>
    <xf numFmtId="0" fontId="19" fillId="6" borderId="0" xfId="0" applyFont="1" applyFill="1" applyAlignment="1">
      <alignment horizontal="left" vertical="center" wrapText="1"/>
    </xf>
    <xf numFmtId="0" fontId="18" fillId="6" borderId="0" xfId="0" applyFont="1" applyFill="1">
      <alignment vertical="center"/>
    </xf>
    <xf numFmtId="0" fontId="19" fillId="3" borderId="0" xfId="0" applyFont="1" applyFill="1" applyAlignment="1">
      <alignment horizontal="left" vertical="center" wrapText="1"/>
    </xf>
    <xf numFmtId="0" fontId="26" fillId="6" borderId="0" xfId="0" applyFont="1" applyFill="1">
      <alignment vertical="center"/>
    </xf>
    <xf numFmtId="0" fontId="18" fillId="13" borderId="6" xfId="0" applyFont="1" applyFill="1" applyBorder="1" applyAlignment="1">
      <alignment horizontal="left" vertical="top" wrapText="1"/>
    </xf>
    <xf numFmtId="0" fontId="18" fillId="13" borderId="16" xfId="0" applyFont="1" applyFill="1" applyBorder="1" applyAlignment="1">
      <alignment horizontal="left" vertical="top" wrapText="1"/>
    </xf>
    <xf numFmtId="0" fontId="18" fillId="13" borderId="17" xfId="0" applyFont="1" applyFill="1" applyBorder="1" applyAlignment="1">
      <alignment horizontal="left" vertical="top" wrapText="1"/>
    </xf>
    <xf numFmtId="0" fontId="18" fillId="13" borderId="1" xfId="0" applyFont="1" applyFill="1" applyBorder="1" applyAlignment="1">
      <alignment vertical="center" shrinkToFit="1"/>
    </xf>
    <xf numFmtId="0" fontId="18" fillId="13" borderId="12" xfId="0" applyFont="1" applyFill="1" applyBorder="1" applyAlignment="1">
      <alignment vertical="center" shrinkToFit="1"/>
    </xf>
    <xf numFmtId="0" fontId="18" fillId="13" borderId="15" xfId="0" applyFont="1" applyFill="1" applyBorder="1" applyAlignment="1">
      <alignment vertical="center" shrinkToFit="1"/>
    </xf>
    <xf numFmtId="0" fontId="28" fillId="15" borderId="0" xfId="0" applyFont="1" applyFill="1">
      <alignment vertical="center"/>
    </xf>
    <xf numFmtId="0" fontId="29" fillId="15" borderId="0" xfId="0" applyFont="1" applyFill="1">
      <alignment vertical="center"/>
    </xf>
    <xf numFmtId="0" fontId="18" fillId="15" borderId="0" xfId="0" applyFont="1" applyFill="1">
      <alignment vertical="center"/>
    </xf>
    <xf numFmtId="0" fontId="26" fillId="7" borderId="0" xfId="0" applyFont="1" applyFill="1">
      <alignment vertical="center"/>
    </xf>
    <xf numFmtId="0" fontId="19" fillId="7" borderId="0" xfId="0" applyFont="1" applyFill="1" applyAlignment="1">
      <alignment horizontal="left" vertical="center" wrapText="1"/>
    </xf>
    <xf numFmtId="0" fontId="18" fillId="7" borderId="0" xfId="0" applyFont="1" applyFill="1">
      <alignment vertical="center"/>
    </xf>
    <xf numFmtId="0" fontId="0" fillId="10" borderId="1" xfId="0" applyFill="1" applyBorder="1" applyAlignment="1">
      <alignment horizontal="center" vertical="center"/>
    </xf>
    <xf numFmtId="0" fontId="6" fillId="10" borderId="6" xfId="0" applyFont="1" applyFill="1" applyBorder="1" applyAlignment="1">
      <alignment horizontal="center" vertical="center"/>
    </xf>
    <xf numFmtId="0" fontId="6" fillId="10" borderId="1" xfId="0" applyFont="1" applyFill="1" applyBorder="1" applyAlignment="1">
      <alignment horizontal="center" vertical="center"/>
    </xf>
    <xf numFmtId="0" fontId="0" fillId="2" borderId="26" xfId="0" applyFill="1" applyBorder="1" applyAlignment="1">
      <alignment vertical="center" shrinkToFit="1"/>
    </xf>
    <xf numFmtId="177" fontId="7" fillId="2" borderId="26" xfId="0" applyNumberFormat="1" applyFont="1" applyFill="1" applyBorder="1" applyAlignment="1">
      <alignment vertical="center" wrapText="1"/>
    </xf>
    <xf numFmtId="0" fontId="0" fillId="2" borderId="4" xfId="0" applyFill="1" applyBorder="1" applyAlignment="1">
      <alignment vertical="center" shrinkToFit="1"/>
    </xf>
    <xf numFmtId="177" fontId="7" fillId="2" borderId="4" xfId="0" applyNumberFormat="1" applyFont="1" applyFill="1" applyBorder="1" applyAlignment="1">
      <alignment vertical="center" wrapText="1"/>
    </xf>
    <xf numFmtId="0" fontId="0" fillId="2" borderId="3" xfId="0" applyFill="1" applyBorder="1" applyAlignment="1">
      <alignment vertical="center" shrinkToFit="1"/>
    </xf>
    <xf numFmtId="177" fontId="7" fillId="2" borderId="3" xfId="0" applyNumberFormat="1" applyFont="1" applyFill="1" applyBorder="1" applyAlignment="1">
      <alignment vertical="center" wrapText="1"/>
    </xf>
    <xf numFmtId="0" fontId="0" fillId="2" borderId="20" xfId="0" applyFill="1" applyBorder="1" applyAlignment="1">
      <alignment vertical="center" shrinkToFit="1"/>
    </xf>
    <xf numFmtId="177" fontId="7" fillId="2" borderId="20" xfId="0" applyNumberFormat="1" applyFont="1" applyFill="1" applyBorder="1" applyAlignment="1">
      <alignment vertical="center" wrapText="1"/>
    </xf>
    <xf numFmtId="0" fontId="0" fillId="2" borderId="1" xfId="0" applyFill="1" applyBorder="1" applyAlignment="1">
      <alignment vertical="center" shrinkToFit="1"/>
    </xf>
    <xf numFmtId="177" fontId="7" fillId="2" borderId="1" xfId="0" applyNumberFormat="1" applyFont="1" applyFill="1" applyBorder="1" applyAlignment="1">
      <alignment vertical="center" wrapText="1"/>
    </xf>
    <xf numFmtId="177" fontId="10" fillId="2" borderId="3" xfId="0" applyNumberFormat="1" applyFont="1" applyFill="1" applyBorder="1" applyAlignment="1">
      <alignment vertical="top" textRotation="255"/>
    </xf>
    <xf numFmtId="177" fontId="10" fillId="2" borderId="1" xfId="0" applyNumberFormat="1" applyFont="1" applyFill="1" applyBorder="1" applyAlignment="1">
      <alignment vertical="top" textRotation="255"/>
    </xf>
    <xf numFmtId="0" fontId="0" fillId="10" borderId="8" xfId="0" applyFill="1" applyBorder="1" applyAlignment="1">
      <alignment horizontal="center" vertical="center"/>
    </xf>
    <xf numFmtId="0" fontId="9" fillId="2" borderId="3" xfId="0" applyFont="1" applyFill="1" applyBorder="1" applyAlignment="1">
      <alignment vertical="center" shrinkToFit="1"/>
    </xf>
    <xf numFmtId="0" fontId="14" fillId="0" borderId="0" xfId="0" applyFont="1" applyAlignment="1">
      <alignment horizontal="center" vertical="center" shrinkToFit="1"/>
    </xf>
    <xf numFmtId="0" fontId="14" fillId="0" borderId="0" xfId="0" applyFont="1" applyAlignment="1">
      <alignment vertical="center" shrinkToFit="1"/>
    </xf>
    <xf numFmtId="0" fontId="13" fillId="0" borderId="0" xfId="0" applyFont="1" applyAlignment="1">
      <alignment vertical="center" shrinkToFit="1"/>
    </xf>
    <xf numFmtId="0" fontId="5" fillId="2" borderId="6" xfId="0" applyFont="1" applyFill="1" applyBorder="1" applyAlignment="1">
      <alignment horizontal="left" vertical="center" shrinkToFit="1"/>
    </xf>
    <xf numFmtId="0" fontId="9" fillId="2" borderId="1" xfId="0" applyFont="1" applyFill="1" applyBorder="1" applyAlignment="1">
      <alignment horizontal="center" vertical="center" shrinkToFit="1"/>
    </xf>
    <xf numFmtId="0" fontId="9" fillId="2" borderId="1" xfId="0" applyFont="1" applyFill="1" applyBorder="1">
      <alignment vertical="center"/>
    </xf>
    <xf numFmtId="0" fontId="6" fillId="10" borderId="8" xfId="0" applyFont="1" applyFill="1" applyBorder="1" applyAlignment="1">
      <alignment horizontal="center" vertical="center" shrinkToFit="1"/>
    </xf>
    <xf numFmtId="0" fontId="28" fillId="16" borderId="0" xfId="0" applyFont="1" applyFill="1">
      <alignment vertical="center"/>
    </xf>
    <xf numFmtId="0" fontId="29" fillId="16" borderId="0" xfId="0" applyFont="1" applyFill="1">
      <alignment vertical="center"/>
    </xf>
    <xf numFmtId="0" fontId="18" fillId="16" borderId="0" xfId="0" applyFont="1" applyFill="1">
      <alignment vertical="center"/>
    </xf>
    <xf numFmtId="0" fontId="18" fillId="0" borderId="0" xfId="0" applyFont="1" applyProtection="1">
      <alignment vertical="center"/>
      <protection hidden="1"/>
    </xf>
    <xf numFmtId="0" fontId="32" fillId="0" borderId="0" xfId="0" applyFont="1" applyProtection="1">
      <alignment vertical="center"/>
      <protection hidden="1"/>
    </xf>
    <xf numFmtId="0" fontId="32" fillId="0" borderId="0" xfId="0" applyFont="1" applyAlignment="1" applyProtection="1">
      <alignment horizontal="center" vertical="center"/>
      <protection hidden="1"/>
    </xf>
    <xf numFmtId="0" fontId="32" fillId="0" borderId="1" xfId="0" applyFont="1" applyBorder="1" applyAlignment="1" applyProtection="1">
      <alignment vertical="center" shrinkToFit="1"/>
      <protection hidden="1"/>
    </xf>
    <xf numFmtId="0" fontId="32" fillId="0" borderId="1" xfId="0" applyFont="1" applyBorder="1" applyAlignment="1" applyProtection="1">
      <alignment horizontal="center" vertical="center" shrinkToFit="1"/>
      <protection hidden="1"/>
    </xf>
    <xf numFmtId="176" fontId="32" fillId="4" borderId="1" xfId="0" applyNumberFormat="1" applyFont="1" applyFill="1" applyBorder="1" applyAlignment="1" applyProtection="1">
      <alignment vertical="center" wrapText="1"/>
      <protection hidden="1"/>
    </xf>
    <xf numFmtId="176" fontId="32" fillId="4" borderId="7" xfId="0" applyNumberFormat="1" applyFont="1" applyFill="1" applyBorder="1" applyAlignment="1" applyProtection="1">
      <alignment vertical="center" wrapText="1"/>
      <protection hidden="1"/>
    </xf>
    <xf numFmtId="176" fontId="32" fillId="4" borderId="8" xfId="0" applyNumberFormat="1" applyFont="1" applyFill="1" applyBorder="1" applyAlignment="1" applyProtection="1">
      <alignment vertical="center" wrapText="1"/>
      <protection hidden="1"/>
    </xf>
    <xf numFmtId="0" fontId="32" fillId="0" borderId="0" xfId="0" applyFont="1" applyAlignment="1" applyProtection="1">
      <alignment vertical="center" wrapText="1"/>
      <protection hidden="1"/>
    </xf>
    <xf numFmtId="177" fontId="32" fillId="0" borderId="0" xfId="0" applyNumberFormat="1" applyFont="1" applyAlignment="1" applyProtection="1">
      <alignment vertical="center" wrapText="1"/>
      <protection hidden="1"/>
    </xf>
    <xf numFmtId="177" fontId="32" fillId="0" borderId="0" xfId="0" applyNumberFormat="1" applyFont="1" applyAlignment="1" applyProtection="1">
      <alignment vertical="center" wrapText="1" shrinkToFit="1"/>
      <protection hidden="1"/>
    </xf>
    <xf numFmtId="0" fontId="18" fillId="0" borderId="0" xfId="0" applyFont="1" applyAlignment="1" applyProtection="1">
      <alignment vertical="center" wrapText="1"/>
      <protection hidden="1"/>
    </xf>
    <xf numFmtId="0" fontId="21" fillId="10" borderId="1" xfId="0" applyFont="1" applyFill="1" applyBorder="1" applyAlignment="1" applyProtection="1">
      <alignment horizontal="center" vertical="center" wrapText="1"/>
      <protection hidden="1"/>
    </xf>
    <xf numFmtId="0" fontId="21" fillId="10" borderId="1" xfId="0" applyFont="1" applyFill="1" applyBorder="1" applyAlignment="1" applyProtection="1">
      <alignment horizontal="center" vertical="center"/>
      <protection hidden="1"/>
    </xf>
    <xf numFmtId="0" fontId="18" fillId="17" borderId="1" xfId="0" applyFont="1" applyFill="1" applyBorder="1" applyProtection="1">
      <alignment vertical="center"/>
      <protection hidden="1"/>
    </xf>
    <xf numFmtId="0" fontId="18" fillId="17" borderId="1" xfId="0" applyFont="1" applyFill="1" applyBorder="1" applyAlignment="1" applyProtection="1">
      <alignment vertical="center" wrapText="1" shrinkToFit="1"/>
      <protection hidden="1"/>
    </xf>
    <xf numFmtId="0" fontId="18" fillId="17" borderId="6" xfId="0" applyFont="1" applyFill="1" applyBorder="1" applyAlignment="1" applyProtection="1">
      <alignment vertical="center" wrapText="1" shrinkToFit="1"/>
      <protection hidden="1"/>
    </xf>
    <xf numFmtId="0" fontId="21" fillId="10" borderId="3" xfId="0" applyFont="1" applyFill="1" applyBorder="1" applyAlignment="1" applyProtection="1">
      <alignment horizontal="center" vertical="center" wrapText="1"/>
      <protection hidden="1"/>
    </xf>
    <xf numFmtId="0" fontId="21" fillId="17" borderId="1" xfId="0" applyFont="1" applyFill="1" applyBorder="1" applyAlignment="1" applyProtection="1">
      <alignment horizontal="center" vertical="center" wrapText="1" shrinkToFit="1"/>
      <protection hidden="1"/>
    </xf>
    <xf numFmtId="0" fontId="18" fillId="17" borderId="7" xfId="0" applyFont="1" applyFill="1" applyBorder="1" applyAlignment="1" applyProtection="1">
      <alignment vertical="center" wrapText="1" shrinkToFit="1"/>
      <protection hidden="1"/>
    </xf>
    <xf numFmtId="0" fontId="21" fillId="10" borderId="3" xfId="0" applyFont="1" applyFill="1" applyBorder="1" applyAlignment="1" applyProtection="1">
      <alignment horizontal="center" vertical="center"/>
      <protection hidden="1"/>
    </xf>
    <xf numFmtId="177" fontId="21" fillId="17" borderId="1" xfId="0" applyNumberFormat="1" applyFont="1" applyFill="1" applyBorder="1" applyProtection="1">
      <alignment vertical="center"/>
      <protection hidden="1"/>
    </xf>
    <xf numFmtId="0" fontId="21" fillId="17" borderId="1" xfId="0" applyFont="1" applyFill="1" applyBorder="1" applyProtection="1">
      <alignment vertical="center"/>
      <protection hidden="1"/>
    </xf>
    <xf numFmtId="0" fontId="21" fillId="17" borderId="1" xfId="0" applyFont="1" applyFill="1" applyBorder="1" applyAlignment="1" applyProtection="1">
      <alignment vertical="center" wrapText="1" shrinkToFit="1"/>
      <protection hidden="1"/>
    </xf>
    <xf numFmtId="0" fontId="27" fillId="10" borderId="1" xfId="0" applyFont="1" applyFill="1" applyBorder="1">
      <alignment vertical="center"/>
    </xf>
    <xf numFmtId="0" fontId="26" fillId="18" borderId="0" xfId="0" applyFont="1" applyFill="1">
      <alignment vertical="center"/>
    </xf>
    <xf numFmtId="0" fontId="18" fillId="5" borderId="1" xfId="0" applyFont="1" applyFill="1" applyBorder="1">
      <alignment vertical="center"/>
    </xf>
    <xf numFmtId="0" fontId="28" fillId="19" borderId="0" xfId="0" applyFont="1" applyFill="1">
      <alignment vertical="center"/>
    </xf>
    <xf numFmtId="0" fontId="29" fillId="19" borderId="0" xfId="0" applyFont="1" applyFill="1">
      <alignment vertical="center"/>
    </xf>
    <xf numFmtId="0" fontId="28" fillId="20" borderId="0" xfId="0" applyFont="1" applyFill="1">
      <alignment vertical="center"/>
    </xf>
    <xf numFmtId="0" fontId="29" fillId="20" borderId="0" xfId="0" applyFont="1" applyFill="1">
      <alignment vertical="center"/>
    </xf>
    <xf numFmtId="0" fontId="18" fillId="20" borderId="0" xfId="0" applyFont="1" applyFill="1">
      <alignment vertical="center"/>
    </xf>
    <xf numFmtId="0" fontId="26" fillId="21" borderId="0" xfId="0" applyFont="1" applyFill="1">
      <alignment vertical="center"/>
    </xf>
    <xf numFmtId="0" fontId="18" fillId="21" borderId="0" xfId="0" applyFont="1" applyFill="1">
      <alignment vertical="center"/>
    </xf>
    <xf numFmtId="0" fontId="29" fillId="21" borderId="0" xfId="0" applyFont="1" applyFill="1">
      <alignment vertical="center"/>
    </xf>
    <xf numFmtId="0" fontId="6" fillId="10" borderId="1" xfId="0" applyFont="1" applyFill="1" applyBorder="1" applyAlignment="1">
      <alignment horizontal="center" vertical="center" wrapText="1"/>
    </xf>
    <xf numFmtId="0" fontId="3" fillId="10" borderId="1" xfId="0" applyFont="1" applyFill="1" applyBorder="1" applyAlignment="1">
      <alignment horizontal="center" vertical="center" wrapText="1"/>
    </xf>
    <xf numFmtId="0" fontId="10" fillId="0" borderId="1" xfId="0" applyFont="1" applyBorder="1" applyAlignment="1">
      <alignment horizontal="center" vertical="center" wrapText="1" shrinkToFit="1"/>
    </xf>
    <xf numFmtId="176" fontId="0" fillId="22" borderId="1" xfId="0" applyNumberFormat="1" applyFill="1" applyBorder="1" applyAlignment="1">
      <alignment horizontal="left" vertical="center"/>
    </xf>
    <xf numFmtId="177" fontId="0" fillId="22" borderId="1" xfId="0" applyNumberFormat="1" applyFill="1" applyBorder="1" applyAlignment="1">
      <alignment vertical="center" wrapText="1"/>
    </xf>
    <xf numFmtId="0" fontId="3" fillId="22" borderId="1" xfId="0" applyFont="1" applyFill="1" applyBorder="1" applyAlignment="1">
      <alignment horizontal="center" vertical="center" wrapText="1" shrinkToFit="1"/>
    </xf>
    <xf numFmtId="0" fontId="0" fillId="22" borderId="1" xfId="0" applyFill="1" applyBorder="1" applyAlignment="1">
      <alignment horizontal="left" vertical="center"/>
    </xf>
    <xf numFmtId="0" fontId="27" fillId="10" borderId="1" xfId="0" applyFont="1" applyFill="1" applyBorder="1" applyAlignment="1">
      <alignment horizontal="center" vertical="top" wrapText="1"/>
    </xf>
    <xf numFmtId="0" fontId="9" fillId="2" borderId="20" xfId="0" applyFont="1" applyFill="1" applyBorder="1" applyAlignment="1">
      <alignment vertical="center" shrinkToFit="1"/>
    </xf>
    <xf numFmtId="0" fontId="9" fillId="2" borderId="3" xfId="0" applyFont="1" applyFill="1" applyBorder="1" applyAlignment="1">
      <alignment horizontal="left" vertical="center" shrinkToFit="1"/>
    </xf>
    <xf numFmtId="0" fontId="9" fillId="2" borderId="4" xfId="0" applyFont="1" applyFill="1" applyBorder="1" applyAlignment="1">
      <alignment horizontal="left" vertical="center" shrinkToFit="1"/>
    </xf>
    <xf numFmtId="0" fontId="34" fillId="10" borderId="1" xfId="0" applyFont="1" applyFill="1" applyBorder="1" applyAlignment="1" applyProtection="1">
      <alignment horizontal="center" vertical="top" wrapText="1"/>
      <protection hidden="1"/>
    </xf>
    <xf numFmtId="0" fontId="35" fillId="10" borderId="1" xfId="0" applyFont="1" applyFill="1" applyBorder="1" applyAlignment="1" applyProtection="1">
      <alignment horizontal="center" vertical="top" wrapText="1"/>
      <protection hidden="1"/>
    </xf>
    <xf numFmtId="0" fontId="18" fillId="0" borderId="3"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177" fontId="9" fillId="22" borderId="1" xfId="0" applyNumberFormat="1" applyFont="1" applyFill="1" applyBorder="1" applyAlignment="1">
      <alignment vertical="center" wrapText="1"/>
    </xf>
    <xf numFmtId="0" fontId="36" fillId="0" borderId="0" xfId="0" applyFont="1">
      <alignment vertical="center"/>
    </xf>
    <xf numFmtId="0" fontId="25" fillId="0" borderId="1" xfId="0" applyFont="1" applyBorder="1" applyProtection="1">
      <alignment vertical="center"/>
      <protection locked="0"/>
    </xf>
    <xf numFmtId="0" fontId="33" fillId="0" borderId="1" xfId="0" applyFont="1" applyBorder="1" applyAlignment="1" applyProtection="1">
      <alignment vertical="center" wrapText="1"/>
      <protection locked="0"/>
    </xf>
    <xf numFmtId="0" fontId="33" fillId="0" borderId="1" xfId="0" applyFont="1" applyBorder="1" applyProtection="1">
      <alignment vertical="center"/>
      <protection locked="0"/>
    </xf>
    <xf numFmtId="0" fontId="31" fillId="0" borderId="1" xfId="0" applyFont="1" applyBorder="1" applyProtection="1">
      <alignment vertical="center"/>
      <protection locked="0"/>
    </xf>
    <xf numFmtId="0" fontId="31" fillId="10" borderId="1" xfId="0" applyFont="1" applyFill="1" applyBorder="1">
      <alignment vertical="center"/>
    </xf>
    <xf numFmtId="0" fontId="23" fillId="0" borderId="1" xfId="0" applyFont="1" applyBorder="1" applyAlignment="1" applyProtection="1">
      <alignment horizontal="center" vertical="center" wrapText="1" shrinkToFit="1"/>
      <protection locked="0"/>
    </xf>
    <xf numFmtId="0" fontId="19" fillId="0" borderId="1" xfId="0" applyFont="1" applyBorder="1" applyAlignment="1" applyProtection="1">
      <alignment horizontal="left" vertical="center" wrapText="1"/>
      <protection locked="0"/>
    </xf>
    <xf numFmtId="0" fontId="30" fillId="0" borderId="1" xfId="0" applyFont="1" applyBorder="1" applyAlignment="1" applyProtection="1">
      <alignment vertical="center" wrapText="1"/>
      <protection locked="0"/>
    </xf>
    <xf numFmtId="0" fontId="19" fillId="0" borderId="1" xfId="0" applyFont="1" applyBorder="1" applyAlignment="1" applyProtection="1">
      <alignment vertical="center" wrapText="1"/>
      <protection locked="0"/>
    </xf>
    <xf numFmtId="0" fontId="23" fillId="0" borderId="1" xfId="0" applyFont="1" applyBorder="1" applyAlignment="1" applyProtection="1">
      <alignment horizontal="left" vertical="center" wrapText="1"/>
      <protection locked="0"/>
    </xf>
    <xf numFmtId="0" fontId="19" fillId="0" borderId="1" xfId="0" applyFont="1" applyBorder="1" applyAlignment="1" applyProtection="1">
      <alignment vertical="center" wrapText="1" shrinkToFit="1"/>
      <protection locked="0"/>
    </xf>
    <xf numFmtId="0" fontId="21" fillId="0" borderId="1" xfId="0" applyFont="1" applyBorder="1" applyAlignment="1" applyProtection="1">
      <alignment vertical="center" shrinkToFit="1"/>
      <protection locked="0"/>
    </xf>
    <xf numFmtId="0" fontId="21" fillId="0" borderId="12" xfId="0" applyFont="1" applyBorder="1" applyAlignment="1" applyProtection="1">
      <alignment vertical="center" shrinkToFit="1"/>
      <protection locked="0"/>
    </xf>
    <xf numFmtId="0" fontId="21" fillId="0" borderId="15" xfId="0" applyFont="1" applyBorder="1" applyAlignment="1" applyProtection="1">
      <alignment vertical="center" shrinkToFit="1"/>
      <protection locked="0"/>
    </xf>
    <xf numFmtId="0" fontId="18" fillId="10" borderId="14" xfId="0" applyFont="1" applyFill="1" applyBorder="1" applyAlignment="1">
      <alignment horizontal="center" vertical="center" wrapText="1"/>
    </xf>
    <xf numFmtId="0" fontId="18" fillId="10" borderId="15" xfId="0" applyFont="1" applyFill="1" applyBorder="1" applyAlignment="1">
      <alignment vertical="center" shrinkToFit="1"/>
    </xf>
    <xf numFmtId="0" fontId="21" fillId="10" borderId="15" xfId="0" applyFont="1" applyFill="1" applyBorder="1" applyAlignment="1" applyProtection="1">
      <alignment vertical="center" shrinkToFit="1"/>
      <protection locked="0"/>
    </xf>
    <xf numFmtId="0" fontId="18" fillId="10" borderId="17" xfId="0" applyFont="1" applyFill="1" applyBorder="1" applyAlignment="1">
      <alignment horizontal="left" vertical="top" wrapText="1"/>
    </xf>
    <xf numFmtId="0" fontId="18" fillId="10" borderId="15" xfId="0" applyFont="1" applyFill="1" applyBorder="1">
      <alignment vertical="center"/>
    </xf>
    <xf numFmtId="0" fontId="18" fillId="10" borderId="13" xfId="0" applyFont="1" applyFill="1" applyBorder="1" applyAlignment="1">
      <alignment horizontal="center" vertical="center" wrapText="1"/>
    </xf>
    <xf numFmtId="0" fontId="18" fillId="10" borderId="12" xfId="0" applyFont="1" applyFill="1" applyBorder="1" applyAlignment="1">
      <alignment vertical="center" shrinkToFit="1"/>
    </xf>
    <xf numFmtId="0" fontId="21" fillId="10" borderId="12" xfId="0" applyFont="1" applyFill="1" applyBorder="1" applyAlignment="1" applyProtection="1">
      <alignment vertical="center" shrinkToFit="1"/>
      <protection locked="0"/>
    </xf>
    <xf numFmtId="0" fontId="18" fillId="10" borderId="16" xfId="0" applyFont="1" applyFill="1" applyBorder="1" applyAlignment="1">
      <alignment horizontal="left" vertical="top" wrapText="1"/>
    </xf>
    <xf numFmtId="0" fontId="18" fillId="10" borderId="12" xfId="0" applyFont="1" applyFill="1" applyBorder="1">
      <alignment vertical="center"/>
    </xf>
    <xf numFmtId="0" fontId="21" fillId="10" borderId="15" xfId="0" applyFont="1" applyFill="1" applyBorder="1" applyAlignment="1">
      <alignment vertical="center" shrinkToFit="1"/>
    </xf>
    <xf numFmtId="0" fontId="21" fillId="10" borderId="12" xfId="0" applyFont="1" applyFill="1" applyBorder="1" applyAlignment="1">
      <alignment vertical="center" shrinkToFit="1"/>
    </xf>
    <xf numFmtId="0" fontId="18" fillId="10" borderId="14" xfId="0" applyFont="1" applyFill="1" applyBorder="1" applyAlignment="1">
      <alignment horizontal="center" vertical="center"/>
    </xf>
    <xf numFmtId="0" fontId="18" fillId="10" borderId="13" xfId="0" applyFont="1" applyFill="1" applyBorder="1" applyAlignment="1">
      <alignment horizontal="center" vertical="center"/>
    </xf>
    <xf numFmtId="0" fontId="18" fillId="10" borderId="19" xfId="0" applyFont="1" applyFill="1" applyBorder="1" applyAlignment="1">
      <alignment vertical="center" shrinkToFit="1"/>
    </xf>
    <xf numFmtId="0" fontId="21" fillId="10" borderId="19" xfId="0" applyFont="1" applyFill="1" applyBorder="1" applyAlignment="1">
      <alignment vertical="center" shrinkToFit="1"/>
    </xf>
    <xf numFmtId="0" fontId="18" fillId="3" borderId="1" xfId="0" applyFont="1" applyFill="1" applyBorder="1" applyProtection="1">
      <alignment vertical="center"/>
      <protection locked="0"/>
    </xf>
    <xf numFmtId="0" fontId="18" fillId="3" borderId="12" xfId="0" applyFont="1" applyFill="1" applyBorder="1" applyProtection="1">
      <alignment vertical="center"/>
      <protection locked="0"/>
    </xf>
    <xf numFmtId="0" fontId="18" fillId="3" borderId="15" xfId="0" applyFont="1" applyFill="1" applyBorder="1" applyProtection="1">
      <alignment vertical="center"/>
      <protection locked="0"/>
    </xf>
    <xf numFmtId="0" fontId="0" fillId="0" borderId="26"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10" borderId="26" xfId="0" applyFill="1" applyBorder="1" applyAlignment="1">
      <alignment horizontal="center" vertical="center"/>
    </xf>
    <xf numFmtId="0" fontId="0" fillId="10" borderId="4" xfId="0" applyFill="1" applyBorder="1" applyAlignment="1">
      <alignment horizontal="center" vertical="center"/>
    </xf>
    <xf numFmtId="0" fontId="0" fillId="0" borderId="3" xfId="0" applyBorder="1" applyProtection="1">
      <alignment vertical="center"/>
      <protection locked="0"/>
    </xf>
    <xf numFmtId="0" fontId="0" fillId="0" borderId="20" xfId="0" applyBorder="1" applyProtection="1">
      <alignment vertical="center"/>
      <protection locked="0"/>
    </xf>
    <xf numFmtId="0" fontId="0" fillId="10" borderId="3" xfId="0" applyFill="1" applyBorder="1">
      <alignment vertical="center"/>
    </xf>
    <xf numFmtId="0" fontId="0" fillId="10" borderId="20" xfId="0" applyFill="1" applyBorder="1">
      <alignment vertical="center"/>
    </xf>
    <xf numFmtId="0" fontId="25" fillId="10" borderId="1" xfId="0" applyFont="1" applyFill="1" applyBorder="1" applyProtection="1">
      <alignment vertical="center"/>
      <protection hidden="1"/>
    </xf>
    <xf numFmtId="0" fontId="33" fillId="10" borderId="1" xfId="0" applyFont="1" applyFill="1" applyBorder="1" applyAlignment="1" applyProtection="1">
      <alignment vertical="center" wrapText="1"/>
      <protection hidden="1"/>
    </xf>
    <xf numFmtId="0" fontId="33" fillId="10" borderId="1" xfId="0" applyFont="1" applyFill="1" applyBorder="1" applyProtection="1">
      <alignment vertical="center"/>
      <protection hidden="1"/>
    </xf>
    <xf numFmtId="0" fontId="18" fillId="18" borderId="2" xfId="0" applyFont="1" applyFill="1" applyBorder="1" applyAlignment="1">
      <alignment horizontal="right" vertical="center" wrapText="1"/>
    </xf>
    <xf numFmtId="0" fontId="18" fillId="11" borderId="3" xfId="0" applyFont="1" applyFill="1" applyBorder="1" applyAlignment="1">
      <alignment horizontal="center" vertical="center" wrapText="1"/>
    </xf>
    <xf numFmtId="0" fontId="18" fillId="11" borderId="5" xfId="0" applyFont="1" applyFill="1" applyBorder="1" applyAlignment="1">
      <alignment horizontal="center" vertical="center" wrapText="1"/>
    </xf>
    <xf numFmtId="0" fontId="18" fillId="11" borderId="4" xfId="0" applyFont="1" applyFill="1" applyBorder="1" applyAlignment="1">
      <alignment horizontal="center" vertical="center" wrapText="1"/>
    </xf>
    <xf numFmtId="0" fontId="26" fillId="9" borderId="0" xfId="0" applyFont="1" applyFill="1" applyAlignment="1">
      <alignment horizontal="left" vertical="center"/>
    </xf>
    <xf numFmtId="0" fontId="18" fillId="9" borderId="0" xfId="0" applyFont="1" applyFill="1" applyAlignment="1">
      <alignment horizontal="left" vertical="center" wrapText="1"/>
    </xf>
    <xf numFmtId="0" fontId="18" fillId="9" borderId="0" xfId="0" applyFont="1" applyFill="1" applyAlignment="1">
      <alignment horizontal="left" vertical="center"/>
    </xf>
    <xf numFmtId="0" fontId="18" fillId="14" borderId="9" xfId="0" applyFont="1" applyFill="1" applyBorder="1" applyAlignment="1">
      <alignment horizontal="center" vertical="center" wrapText="1"/>
    </xf>
    <xf numFmtId="0" fontId="18" fillId="14" borderId="10" xfId="0" applyFont="1" applyFill="1" applyBorder="1" applyAlignment="1">
      <alignment horizontal="center" vertical="center" wrapText="1"/>
    </xf>
    <xf numFmtId="0" fontId="18" fillId="14" borderId="11" xfId="0" applyFont="1" applyFill="1" applyBorder="1" applyAlignment="1">
      <alignment horizontal="center" vertical="center" wrapText="1"/>
    </xf>
    <xf numFmtId="0" fontId="27" fillId="10" borderId="6" xfId="0" applyFont="1" applyFill="1" applyBorder="1" applyAlignment="1">
      <alignment horizontal="center" vertical="center"/>
    </xf>
    <xf numFmtId="0" fontId="27" fillId="10" borderId="8" xfId="0" applyFont="1" applyFill="1" applyBorder="1" applyAlignment="1">
      <alignment horizontal="center" vertical="center"/>
    </xf>
    <xf numFmtId="0" fontId="27" fillId="10" borderId="1" xfId="0" applyFont="1" applyFill="1" applyBorder="1" applyAlignment="1">
      <alignment horizontal="center" vertical="top" wrapText="1"/>
    </xf>
    <xf numFmtId="0" fontId="27" fillId="10" borderId="1" xfId="0" applyFont="1" applyFill="1" applyBorder="1" applyAlignment="1">
      <alignment horizontal="center" vertical="top"/>
    </xf>
    <xf numFmtId="0" fontId="27" fillId="10" borderId="1" xfId="0" applyFont="1" applyFill="1" applyBorder="1" applyAlignment="1">
      <alignment horizontal="center" vertical="center" wrapText="1"/>
    </xf>
    <xf numFmtId="0" fontId="18" fillId="0" borderId="23" xfId="0" applyFont="1" applyBorder="1" applyAlignment="1" applyProtection="1">
      <alignment horizontal="left" vertical="center" wrapText="1"/>
      <protection locked="0"/>
    </xf>
    <xf numFmtId="0" fontId="18" fillId="0" borderId="24" xfId="0" applyFont="1" applyBorder="1" applyAlignment="1" applyProtection="1">
      <alignment horizontal="left" vertical="center" wrapText="1"/>
      <protection locked="0"/>
    </xf>
    <xf numFmtId="0" fontId="18" fillId="0" borderId="21" xfId="0" applyFont="1" applyBorder="1" applyAlignment="1" applyProtection="1">
      <alignment horizontal="left" vertical="center" wrapText="1"/>
      <protection locked="0"/>
    </xf>
    <xf numFmtId="0" fontId="18" fillId="0" borderId="18" xfId="0" applyFont="1" applyBorder="1" applyAlignment="1" applyProtection="1">
      <alignment horizontal="left" vertical="center" wrapText="1"/>
      <protection locked="0"/>
    </xf>
    <xf numFmtId="0" fontId="18" fillId="0" borderId="25" xfId="0" applyFont="1" applyBorder="1" applyAlignment="1" applyProtection="1">
      <alignment horizontal="left" vertical="center" wrapText="1"/>
      <protection locked="0"/>
    </xf>
    <xf numFmtId="0" fontId="18" fillId="10" borderId="25" xfId="0" applyFont="1" applyFill="1" applyBorder="1" applyAlignment="1" applyProtection="1">
      <alignment horizontal="left" vertical="center" wrapText="1"/>
      <protection locked="0"/>
    </xf>
    <xf numFmtId="0" fontId="18" fillId="10" borderId="24" xfId="0" applyFont="1" applyFill="1" applyBorder="1" applyAlignment="1" applyProtection="1">
      <alignment horizontal="left" vertical="center" wrapText="1"/>
      <protection locked="0"/>
    </xf>
    <xf numFmtId="0" fontId="18" fillId="10" borderId="25" xfId="0" applyFont="1" applyFill="1" applyBorder="1" applyAlignment="1">
      <alignment horizontal="left" vertical="center" wrapText="1"/>
    </xf>
    <xf numFmtId="0" fontId="18" fillId="10" borderId="24" xfId="0" applyFont="1" applyFill="1" applyBorder="1" applyAlignment="1">
      <alignment horizontal="left" vertical="center" wrapText="1"/>
    </xf>
    <xf numFmtId="0" fontId="18" fillId="0" borderId="22" xfId="0" applyFont="1" applyBorder="1" applyAlignment="1" applyProtection="1">
      <alignment horizontal="left" vertical="center" wrapText="1"/>
      <protection locked="0"/>
    </xf>
    <xf numFmtId="0" fontId="18" fillId="10" borderId="22" xfId="0" applyFont="1" applyFill="1" applyBorder="1" applyAlignment="1" applyProtection="1">
      <alignment horizontal="left" vertical="center" wrapText="1"/>
      <protection locked="0"/>
    </xf>
    <xf numFmtId="0" fontId="18" fillId="10" borderId="18" xfId="0" applyFont="1" applyFill="1" applyBorder="1" applyAlignment="1" applyProtection="1">
      <alignment horizontal="left" vertical="center" wrapText="1"/>
      <protection locked="0"/>
    </xf>
    <xf numFmtId="0" fontId="18" fillId="10" borderId="22" xfId="0" applyFont="1" applyFill="1" applyBorder="1" applyAlignment="1">
      <alignment horizontal="left" vertical="center" wrapText="1"/>
    </xf>
    <xf numFmtId="0" fontId="18" fillId="10" borderId="18" xfId="0" applyFont="1" applyFill="1" applyBorder="1" applyAlignment="1">
      <alignment horizontal="left" vertical="center" wrapText="1"/>
    </xf>
    <xf numFmtId="0" fontId="0" fillId="2" borderId="3" xfId="0" applyFill="1" applyBorder="1" applyAlignment="1">
      <alignment horizontal="left" vertical="center" shrinkToFit="1"/>
    </xf>
    <xf numFmtId="0" fontId="0" fillId="2" borderId="4" xfId="0" applyFill="1" applyBorder="1" applyAlignment="1">
      <alignment horizontal="left" vertical="center" shrinkToFit="1"/>
    </xf>
    <xf numFmtId="0" fontId="9" fillId="10" borderId="6" xfId="0" applyFont="1" applyFill="1" applyBorder="1" applyAlignment="1">
      <alignment horizontal="center" vertical="center" wrapText="1"/>
    </xf>
    <xf numFmtId="0" fontId="9" fillId="10" borderId="7" xfId="0" applyFont="1" applyFill="1" applyBorder="1" applyAlignment="1">
      <alignment horizontal="center" vertical="center" wrapText="1"/>
    </xf>
    <xf numFmtId="0" fontId="9" fillId="10" borderId="8" xfId="0" applyFont="1" applyFill="1" applyBorder="1" applyAlignment="1">
      <alignment horizontal="center" vertical="center" wrapText="1"/>
    </xf>
    <xf numFmtId="0" fontId="6" fillId="10" borderId="21" xfId="0" applyFont="1" applyFill="1" applyBorder="1" applyAlignment="1">
      <alignment horizontal="center" vertical="center"/>
    </xf>
    <xf numFmtId="0" fontId="6" fillId="10" borderId="9" xfId="0" applyFont="1" applyFill="1" applyBorder="1" applyAlignment="1">
      <alignment horizontal="center" vertical="center"/>
    </xf>
    <xf numFmtId="0" fontId="11" fillId="10" borderId="6" xfId="0" applyFont="1" applyFill="1" applyBorder="1" applyAlignment="1">
      <alignment horizontal="center" vertical="top" shrinkToFit="1"/>
    </xf>
    <xf numFmtId="0" fontId="11" fillId="10" borderId="8" xfId="0" applyFont="1" applyFill="1" applyBorder="1" applyAlignment="1">
      <alignment horizontal="center" vertical="top" shrinkToFit="1"/>
    </xf>
    <xf numFmtId="0" fontId="5" fillId="2" borderId="1" xfId="0" applyFont="1" applyFill="1" applyBorder="1" applyAlignment="1">
      <alignment horizontal="center" vertical="center" shrinkToFit="1"/>
    </xf>
    <xf numFmtId="0" fontId="8" fillId="10" borderId="0" xfId="0" applyFont="1" applyFill="1" applyAlignment="1">
      <alignment horizontal="center" vertical="center" wrapText="1"/>
    </xf>
    <xf numFmtId="0" fontId="9" fillId="2" borderId="3" xfId="0" applyFont="1" applyFill="1" applyBorder="1" applyAlignment="1">
      <alignment horizontal="left" vertical="center" shrinkToFit="1"/>
    </xf>
    <xf numFmtId="0" fontId="9" fillId="2" borderId="4" xfId="0" applyFont="1" applyFill="1" applyBorder="1" applyAlignment="1">
      <alignment horizontal="left" vertical="center" shrinkToFit="1"/>
    </xf>
    <xf numFmtId="0" fontId="5" fillId="2" borderId="3" xfId="0" applyFont="1" applyFill="1" applyBorder="1" applyAlignment="1">
      <alignment horizontal="center" vertical="center" wrapText="1" shrinkToFit="1"/>
    </xf>
    <xf numFmtId="0" fontId="5" fillId="2" borderId="5" xfId="0" applyFont="1" applyFill="1" applyBorder="1" applyAlignment="1">
      <alignment horizontal="center" vertical="center" wrapText="1" shrinkToFit="1"/>
    </xf>
    <xf numFmtId="0" fontId="5" fillId="2" borderId="4" xfId="0" applyFont="1" applyFill="1" applyBorder="1" applyAlignment="1">
      <alignment horizontal="center" vertical="center" wrapText="1" shrinkToFit="1"/>
    </xf>
    <xf numFmtId="0" fontId="20" fillId="0" borderId="0" xfId="0" applyFont="1" applyAlignment="1" applyProtection="1">
      <alignment horizontal="center" vertical="center"/>
      <protection hidden="1"/>
    </xf>
    <xf numFmtId="0" fontId="26" fillId="23" borderId="0" xfId="0" applyFont="1" applyFill="1" applyAlignment="1">
      <alignment horizontal="left" vertical="center"/>
    </xf>
    <xf numFmtId="0" fontId="26" fillId="23" borderId="2" xfId="0" applyFont="1" applyFill="1" applyBorder="1" applyAlignment="1">
      <alignment horizontal="left" vertical="center"/>
    </xf>
    <xf numFmtId="0" fontId="18" fillId="23" borderId="0" xfId="0" applyFont="1" applyFill="1" applyAlignment="1">
      <alignment horizontal="center" vertical="center" wrapText="1"/>
    </xf>
    <xf numFmtId="0" fontId="18" fillId="23" borderId="2" xfId="0" applyFont="1" applyFill="1" applyBorder="1" applyAlignment="1" applyProtection="1">
      <alignment horizontal="center" vertical="center"/>
      <protection hidden="1"/>
    </xf>
    <xf numFmtId="0" fontId="24" fillId="23" borderId="0" xfId="0" applyFont="1" applyFill="1" applyAlignment="1">
      <alignment horizontal="left" vertical="center" wrapText="1"/>
    </xf>
    <xf numFmtId="0" fontId="24" fillId="23" borderId="2" xfId="0" applyFont="1" applyFill="1" applyBorder="1" applyAlignment="1">
      <alignment horizontal="left" vertical="center" wrapText="1"/>
    </xf>
    <xf numFmtId="0" fontId="18" fillId="21" borderId="0" xfId="0" applyFont="1" applyFill="1" applyAlignment="1">
      <alignment horizontal="left" vertical="center" wrapText="1"/>
    </xf>
    <xf numFmtId="0" fontId="12" fillId="0" borderId="0" xfId="0" applyFont="1" applyAlignment="1">
      <alignment horizontal="center" vertical="center"/>
    </xf>
  </cellXfs>
  <cellStyles count="1">
    <cellStyle name="標準" xfId="0" builtinId="0"/>
  </cellStyles>
  <dxfs count="38">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0" formatCode="General"/>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177" formatCode="#"/>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177" formatCode="#"/>
      <alignment horizontal="general" vertical="center" textRotation="0" wrapText="0" indent="0" justifyLastLine="0" shrinkToFit="1" readingOrder="0"/>
      <protection locked="1" hidden="1"/>
    </dxf>
    <dxf>
      <font>
        <strike val="0"/>
        <outline val="0"/>
        <shadow val="0"/>
        <u val="none"/>
        <vertAlign val="baseline"/>
        <sz val="6"/>
        <color rgb="FFFF0000"/>
        <name val="游ゴシック Regular"/>
        <charset val="128"/>
        <scheme val="none"/>
      </font>
      <alignment horizontal="general" vertical="center" textRotation="0" wrapText="1" indent="0" justifyLastLine="0" shrinkToFit="0" readingOrder="0"/>
      <protection locked="1" hidden="1"/>
    </dxf>
    <dxf>
      <font>
        <strike val="0"/>
        <outline val="0"/>
        <shadow val="0"/>
        <u val="none"/>
        <vertAlign val="baseline"/>
        <sz val="6"/>
        <color rgb="FFFF0000"/>
        <name val="游ゴシック Regular"/>
        <charset val="128"/>
        <scheme val="none"/>
      </font>
      <numFmt numFmtId="176" formatCode="0_);[Red]\(0\)"/>
      <alignment horizontal="general" vertical="center" textRotation="0" wrapText="1" indent="0" justifyLastLine="0" shrinkToFit="0" readingOrder="0"/>
      <protection locked="1" hidden="1"/>
    </dxf>
    <dxf>
      <border outline="0">
        <bottom style="thin">
          <color indexed="64"/>
        </bottom>
      </border>
    </dxf>
    <dxf>
      <font>
        <strike val="0"/>
        <outline val="0"/>
        <shadow val="0"/>
        <u val="none"/>
        <vertAlign val="baseline"/>
        <sz val="6"/>
        <color rgb="FFFF0000"/>
        <name val="游ゴシック Regular"/>
        <charset val="128"/>
        <scheme val="none"/>
      </font>
      <numFmt numFmtId="176" formatCode="0_);[Red]\(0\)"/>
      <fill>
        <patternFill patternType="solid">
          <fgColor indexed="64"/>
          <bgColor rgb="FFFFC000"/>
        </patternFill>
      </fill>
      <alignment horizontal="general" vertical="center" textRotation="0" wrapText="1" indent="0" justifyLastLine="0" shrinkToFit="0" readingOrder="0"/>
      <protection locked="1" hidden="1"/>
    </dxf>
  </dxfs>
  <tableStyles count="0" defaultTableStyle="TableStyleMedium2" defaultPivotStyle="PivotStyleLight16"/>
  <colors>
    <mruColors>
      <color rgb="FFC79AEE"/>
      <color rgb="FFB088CF"/>
      <color rgb="FFD6BDE9"/>
      <color rgb="FFE4D5EF"/>
      <color rgb="FF9963C1"/>
      <color rgb="FFD6005C"/>
      <color rgb="FFFFFFCC"/>
      <color rgb="FFCCFFCC"/>
      <color rgb="FFCC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26085;&#24120;&#35413;&#20385;A!A1"/><Relationship Id="rId2" Type="http://schemas.openxmlformats.org/officeDocument/2006/relationships/hyperlink" Target="#&#30446;&#12374;&#12377;&#23039;!A1"/><Relationship Id="rId1" Type="http://schemas.openxmlformats.org/officeDocument/2006/relationships/hyperlink" Target="#&#26399;&#26411;&#35413;&#20385;!A1"/><Relationship Id="rId5" Type="http://schemas.openxmlformats.org/officeDocument/2006/relationships/hyperlink" Target="#&#26085;&#24120;&#35413;&#20385;B!A1"/><Relationship Id="rId4" Type="http://schemas.openxmlformats.org/officeDocument/2006/relationships/hyperlink" Target="#&#25480;&#26989;&#12389;&#12367;&#12426;!A1"/></Relationships>
</file>

<file path=xl/drawings/_rels/drawing2.xml.rels><?xml version="1.0" encoding="UTF-8" standalone="yes"?>
<Relationships xmlns="http://schemas.openxmlformats.org/package/2006/relationships"><Relationship Id="rId3" Type="http://schemas.openxmlformats.org/officeDocument/2006/relationships/hyperlink" Target="#&#26085;&#24120;&#35413;&#20385;A!A1"/><Relationship Id="rId2" Type="http://schemas.openxmlformats.org/officeDocument/2006/relationships/hyperlink" Target="#&#30446;&#12374;&#12377;&#23039;!A1"/><Relationship Id="rId1" Type="http://schemas.openxmlformats.org/officeDocument/2006/relationships/hyperlink" Target="#&#26399;&#26411;&#35413;&#20385;!A1"/><Relationship Id="rId5" Type="http://schemas.openxmlformats.org/officeDocument/2006/relationships/hyperlink" Target="#&#26085;&#24120;&#35413;&#20385;B!A1"/><Relationship Id="rId4" Type="http://schemas.openxmlformats.org/officeDocument/2006/relationships/hyperlink" Target="#&#25480;&#26989;&#12389;&#12367;&#12426;!A1"/></Relationships>
</file>

<file path=xl/drawings/_rels/drawing3.xml.rels><?xml version="1.0" encoding="UTF-8" standalone="yes"?>
<Relationships xmlns="http://schemas.openxmlformats.org/package/2006/relationships"><Relationship Id="rId3" Type="http://schemas.openxmlformats.org/officeDocument/2006/relationships/hyperlink" Target="#&#26085;&#24120;&#35413;&#20385;A!A1"/><Relationship Id="rId2" Type="http://schemas.openxmlformats.org/officeDocument/2006/relationships/hyperlink" Target="#&#30446;&#12374;&#12377;&#23039;!A1"/><Relationship Id="rId1" Type="http://schemas.openxmlformats.org/officeDocument/2006/relationships/hyperlink" Target="#&#26399;&#26411;&#35413;&#20385;!A1"/><Relationship Id="rId5" Type="http://schemas.openxmlformats.org/officeDocument/2006/relationships/hyperlink" Target="#&#26085;&#24120;&#35413;&#20385;B!A1"/><Relationship Id="rId4" Type="http://schemas.openxmlformats.org/officeDocument/2006/relationships/hyperlink" Target="#&#25480;&#26989;&#12389;&#12367;&#12426;!A1"/></Relationships>
</file>

<file path=xl/drawings/_rels/drawing4.xml.rels><?xml version="1.0" encoding="UTF-8" standalone="yes"?>
<Relationships xmlns="http://schemas.openxmlformats.org/package/2006/relationships"><Relationship Id="rId3" Type="http://schemas.openxmlformats.org/officeDocument/2006/relationships/hyperlink" Target="#&#26085;&#24120;&#35413;&#20385;A!A1"/><Relationship Id="rId2" Type="http://schemas.openxmlformats.org/officeDocument/2006/relationships/hyperlink" Target="#&#30446;&#12374;&#12377;&#23039;!A1"/><Relationship Id="rId1" Type="http://schemas.openxmlformats.org/officeDocument/2006/relationships/hyperlink" Target="#&#26399;&#26411;&#35413;&#20385;!A1"/><Relationship Id="rId5" Type="http://schemas.openxmlformats.org/officeDocument/2006/relationships/hyperlink" Target="#&#26085;&#24120;&#35413;&#20385;B!A1"/><Relationship Id="rId4" Type="http://schemas.openxmlformats.org/officeDocument/2006/relationships/hyperlink" Target="#&#25480;&#26989;&#12389;&#12367;&#12426;!A1"/></Relationships>
</file>

<file path=xl/drawings/_rels/drawing5.xml.rels><?xml version="1.0" encoding="UTF-8" standalone="yes"?>
<Relationships xmlns="http://schemas.openxmlformats.org/package/2006/relationships"><Relationship Id="rId3" Type="http://schemas.openxmlformats.org/officeDocument/2006/relationships/hyperlink" Target="#&#26085;&#24120;&#35413;&#20385;A!A1"/><Relationship Id="rId2" Type="http://schemas.openxmlformats.org/officeDocument/2006/relationships/hyperlink" Target="#&#30446;&#12374;&#12377;&#23039;!A1"/><Relationship Id="rId1" Type="http://schemas.openxmlformats.org/officeDocument/2006/relationships/hyperlink" Target="#&#26399;&#26411;&#35413;&#20385;!A1"/><Relationship Id="rId5" Type="http://schemas.openxmlformats.org/officeDocument/2006/relationships/hyperlink" Target="#&#26085;&#24120;&#35413;&#20385;B!A1"/><Relationship Id="rId4" Type="http://schemas.openxmlformats.org/officeDocument/2006/relationships/hyperlink" Target="#&#25480;&#26989;&#12389;&#12367;&#12426;!A1"/></Relationships>
</file>

<file path=xl/drawings/_rels/drawing6.xml.rels><?xml version="1.0" encoding="UTF-8" standalone="yes"?>
<Relationships xmlns="http://schemas.openxmlformats.org/package/2006/relationships"><Relationship Id="rId3" Type="http://schemas.openxmlformats.org/officeDocument/2006/relationships/hyperlink" Target="#&#26085;&#24120;&#35413;&#20385;A!A1"/><Relationship Id="rId2" Type="http://schemas.openxmlformats.org/officeDocument/2006/relationships/hyperlink" Target="#&#25991;&#26411;&#12522;&#12473;&#12488;!A1"/><Relationship Id="rId1" Type="http://schemas.openxmlformats.org/officeDocument/2006/relationships/hyperlink" Target="#&#30446;&#12374;&#12377;&#23039;!A1"/><Relationship Id="rId6" Type="http://schemas.openxmlformats.org/officeDocument/2006/relationships/hyperlink" Target="#&#25480;&#26989;&#12389;&#12367;&#12426;!A1"/><Relationship Id="rId5" Type="http://schemas.openxmlformats.org/officeDocument/2006/relationships/hyperlink" Target="#&#26399;&#26411;&#35413;&#20385;!A1"/><Relationship Id="rId4" Type="http://schemas.openxmlformats.org/officeDocument/2006/relationships/hyperlink" Target="#&#26085;&#24120;&#35413;&#20385;B!A1"/></Relationships>
</file>

<file path=xl/drawings/_rels/drawing7.xml.rels><?xml version="1.0" encoding="UTF-8" standalone="yes"?>
<Relationships xmlns="http://schemas.openxmlformats.org/package/2006/relationships"><Relationship Id="rId1" Type="http://schemas.openxmlformats.org/officeDocument/2006/relationships/hyperlink" Target="#&#26399;&#26411;&#35413;&#20385;!A1"/></Relationships>
</file>

<file path=xl/drawings/drawing1.xml><?xml version="1.0" encoding="utf-8"?>
<xdr:wsDr xmlns:xdr="http://schemas.openxmlformats.org/drawingml/2006/spreadsheetDrawing" xmlns:a="http://schemas.openxmlformats.org/drawingml/2006/main">
  <xdr:oneCellAnchor>
    <xdr:from>
      <xdr:col>2</xdr:col>
      <xdr:colOff>669924</xdr:colOff>
      <xdr:row>5</xdr:row>
      <xdr:rowOff>0</xdr:rowOff>
    </xdr:from>
    <xdr:ext cx="7902576" cy="4427366"/>
    <xdr:sp macro="" textlink="">
      <xdr:nvSpPr>
        <xdr:cNvPr id="9" name="テキスト ボックス 8">
          <a:extLst>
            <a:ext uri="{FF2B5EF4-FFF2-40B4-BE49-F238E27FC236}">
              <a16:creationId xmlns:a16="http://schemas.microsoft.com/office/drawing/2014/main" id="{CFB9CEB6-EC2A-4BF6-9183-7D0C3E019E27}"/>
            </a:ext>
          </a:extLst>
        </xdr:cNvPr>
        <xdr:cNvSpPr txBox="1"/>
      </xdr:nvSpPr>
      <xdr:spPr>
        <a:xfrm>
          <a:off x="5354813" y="2469444"/>
          <a:ext cx="7902576" cy="4427366"/>
        </a:xfrm>
        <a:prstGeom prst="rect">
          <a:avLst/>
        </a:prstGeom>
        <a:solidFill>
          <a:schemeClr val="accent4">
            <a:lumMod val="20000"/>
            <a:lumOff val="80000"/>
          </a:schemeClr>
        </a:solidFill>
        <a:ln w="38100" cmpd="sng">
          <a:solidFill>
            <a:schemeClr val="accent4">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1100" b="0" i="0">
              <a:latin typeface="Yu Gothic" panose="020B0400000000000000" pitchFamily="34" charset="-128"/>
              <a:ea typeface="Yu Gothic" panose="020B0400000000000000" pitchFamily="34" charset="-128"/>
            </a:rPr>
            <a:t>日々の学年研修で「</a:t>
          </a:r>
          <a:r>
            <a:rPr kumimoji="1" lang="ja-JP" altLang="en-US" sz="1100" b="1" i="0">
              <a:solidFill>
                <a:srgbClr val="FF0000"/>
              </a:solidFill>
              <a:latin typeface="Yu Gothic" panose="020B0400000000000000" pitchFamily="34" charset="-128"/>
              <a:ea typeface="Yu Gothic" panose="020B0400000000000000" pitchFamily="34" charset="-128"/>
            </a:rPr>
            <a:t>何を学ぶか</a:t>
          </a:r>
          <a:r>
            <a:rPr kumimoji="1" lang="ja-JP" altLang="en-US" sz="1100" b="0" i="0">
              <a:latin typeface="Yu Gothic" panose="020B0400000000000000" pitchFamily="34" charset="-128"/>
              <a:ea typeface="Yu Gothic" panose="020B0400000000000000" pitchFamily="34" charset="-128"/>
            </a:rPr>
            <a:t>」「</a:t>
          </a:r>
          <a:r>
            <a:rPr kumimoji="1" lang="ja-JP" altLang="en-US" sz="1100" b="1" i="0">
              <a:solidFill>
                <a:srgbClr val="FF0000"/>
              </a:solidFill>
              <a:latin typeface="Yu Gothic" panose="020B0400000000000000" pitchFamily="34" charset="-128"/>
              <a:ea typeface="Yu Gothic" panose="020B0400000000000000" pitchFamily="34" charset="-128"/>
            </a:rPr>
            <a:t>どのように学ぶか</a:t>
          </a:r>
          <a:r>
            <a:rPr kumimoji="1" lang="ja-JP" altLang="en-US" sz="1100" b="0" i="0">
              <a:latin typeface="Yu Gothic" panose="020B0400000000000000" pitchFamily="34" charset="-128"/>
              <a:ea typeface="Yu Gothic" panose="020B0400000000000000" pitchFamily="34" charset="-128"/>
            </a:rPr>
            <a:t>」を確認し、</a:t>
          </a:r>
          <a:endParaRPr kumimoji="1" lang="en-US" altLang="ja-JP" sz="1100" b="0" i="0">
            <a:latin typeface="Yu Gothic" panose="020B0400000000000000" pitchFamily="34" charset="-128"/>
            <a:ea typeface="Yu Gothic" panose="020B0400000000000000" pitchFamily="34" charset="-128"/>
          </a:endParaRPr>
        </a:p>
        <a:p>
          <a:r>
            <a:rPr kumimoji="1" lang="ja-JP" altLang="en-US" sz="1100" b="0" i="0">
              <a:latin typeface="Yu Gothic" panose="020B0400000000000000" pitchFamily="34" charset="-128"/>
              <a:ea typeface="Yu Gothic" panose="020B0400000000000000" pitchFamily="34" charset="-128"/>
            </a:rPr>
            <a:t>「目ざす姿」を意識した</a:t>
          </a:r>
          <a:r>
            <a:rPr kumimoji="1" lang="ja-JP" altLang="en-US" sz="1600" b="1" i="0">
              <a:latin typeface="Yu Gothic" panose="020B0400000000000000" pitchFamily="34" charset="-128"/>
              <a:ea typeface="Yu Gothic" panose="020B0400000000000000" pitchFamily="34" charset="-128"/>
            </a:rPr>
            <a:t>指導を積み重ねていく</a:t>
          </a:r>
          <a:r>
            <a:rPr kumimoji="1" lang="ja-JP" altLang="en-US" sz="1100" b="0" i="0">
              <a:latin typeface="Yu Gothic" panose="020B0400000000000000" pitchFamily="34" charset="-128"/>
              <a:ea typeface="Yu Gothic" panose="020B0400000000000000" pitchFamily="34" charset="-128"/>
            </a:rPr>
            <a:t>ことで、</a:t>
          </a:r>
          <a:endParaRPr kumimoji="1" lang="en-US" altLang="ja-JP" sz="1100" b="0" i="0">
            <a:latin typeface="Yu Gothic" panose="020B0400000000000000" pitchFamily="34" charset="-128"/>
            <a:ea typeface="Yu Gothic" panose="020B0400000000000000" pitchFamily="34" charset="-128"/>
          </a:endParaRPr>
        </a:p>
        <a:p>
          <a:r>
            <a:rPr kumimoji="1" lang="ja-JP" altLang="en-US" sz="1600" b="1" i="0">
              <a:latin typeface="Yu Gothic" panose="020B0400000000000000" pitchFamily="34" charset="-128"/>
              <a:ea typeface="Yu Gothic" panose="020B0400000000000000" pitchFamily="34" charset="-128"/>
            </a:rPr>
            <a:t>授業改善と評価業務を一体的に支援できるシート</a:t>
          </a:r>
          <a:r>
            <a:rPr kumimoji="1" lang="ja-JP" altLang="en-US" sz="1100" b="0" i="0">
              <a:latin typeface="Yu Gothic" panose="020B0400000000000000" pitchFamily="34" charset="-128"/>
              <a:ea typeface="Yu Gothic" panose="020B0400000000000000" pitchFamily="34" charset="-128"/>
            </a:rPr>
            <a:t>です。</a:t>
          </a:r>
          <a:endParaRPr kumimoji="1" lang="en-US" altLang="ja-JP" sz="1100" b="0" i="0">
            <a:latin typeface="Yu Gothic" panose="020B0400000000000000" pitchFamily="34" charset="-128"/>
            <a:ea typeface="Yu Gothic" panose="020B0400000000000000" pitchFamily="34" charset="-128"/>
          </a:endParaRPr>
        </a:p>
        <a:p>
          <a:endParaRPr kumimoji="1" lang="en-US" altLang="ja-JP" sz="1100" b="0" i="0">
            <a:latin typeface="Yu Gothic" panose="020B0400000000000000" pitchFamily="34" charset="-128"/>
            <a:ea typeface="Yu Gothic" panose="020B0400000000000000" pitchFamily="34" charset="-128"/>
          </a:endParaRPr>
        </a:p>
        <a:p>
          <a:r>
            <a:rPr kumimoji="1" lang="ja-JP" altLang="en-US" sz="1100" b="0" i="0">
              <a:latin typeface="Yu Gothic" panose="020B0400000000000000" pitchFamily="34" charset="-128"/>
              <a:ea typeface="Yu Gothic" panose="020B0400000000000000" pitchFamily="34" charset="-128"/>
            </a:rPr>
            <a:t>授業後には、日常評価として、「児童の姿」を記録できるようになっています。</a:t>
          </a:r>
          <a:endParaRPr kumimoji="1" lang="en-US" altLang="ja-JP" sz="1100" b="0" i="0">
            <a:latin typeface="Yu Gothic" panose="020B0400000000000000" pitchFamily="34" charset="-128"/>
            <a:ea typeface="Yu Gothic" panose="020B0400000000000000" pitchFamily="34" charset="-128"/>
          </a:endParaRPr>
        </a:p>
        <a:p>
          <a:endParaRPr kumimoji="1" lang="en-US" altLang="ja-JP" sz="1100" b="0" i="0">
            <a:latin typeface="Yu Gothic" panose="020B0400000000000000" pitchFamily="34" charset="-128"/>
            <a:ea typeface="Yu Gothic" panose="020B0400000000000000" pitchFamily="34" charset="-128"/>
          </a:endParaRPr>
        </a:p>
        <a:p>
          <a:r>
            <a:rPr kumimoji="1" lang="ja-JP" altLang="en-US" sz="1100" b="0" i="0">
              <a:latin typeface="Yu Gothic" panose="020B0400000000000000" pitchFamily="34" charset="-128"/>
              <a:ea typeface="Yu Gothic" panose="020B0400000000000000" pitchFamily="34" charset="-128"/>
            </a:rPr>
            <a:t>各学期末には、</a:t>
          </a:r>
          <a:endParaRPr kumimoji="1" lang="en-US" altLang="ja-JP" sz="1100" b="0" i="0">
            <a:latin typeface="Yu Gothic" panose="020B0400000000000000" pitchFamily="34" charset="-128"/>
            <a:ea typeface="Yu Gothic" panose="020B0400000000000000" pitchFamily="34" charset="-128"/>
          </a:endParaRPr>
        </a:p>
        <a:p>
          <a:r>
            <a:rPr kumimoji="1" lang="ja-JP" altLang="en-US" sz="1100" b="0" i="0">
              <a:latin typeface="Yu Gothic" panose="020B0400000000000000" pitchFamily="34" charset="-128"/>
              <a:ea typeface="Yu Gothic" panose="020B0400000000000000" pitchFamily="34" charset="-128"/>
            </a:rPr>
            <a:t>児童の成長した姿と、それが顕著にみられた教材、文末表現を選択することで</a:t>
          </a:r>
          <a:r>
            <a:rPr kumimoji="1" lang="ja-JP" altLang="en-US" sz="1100" b="1" i="0">
              <a:solidFill>
                <a:srgbClr val="FF0000"/>
              </a:solidFill>
              <a:latin typeface="Yu Gothic" panose="020B0400000000000000" pitchFamily="34" charset="-128"/>
              <a:ea typeface="Yu Gothic" panose="020B0400000000000000" pitchFamily="34" charset="-128"/>
            </a:rPr>
            <a:t>瞬時に評価文章の下書きが生成</a:t>
          </a:r>
          <a:r>
            <a:rPr kumimoji="1" lang="ja-JP" altLang="en-US" sz="1100" b="0" i="0">
              <a:latin typeface="Yu Gothic" panose="020B0400000000000000" pitchFamily="34" charset="-128"/>
              <a:ea typeface="Yu Gothic" panose="020B0400000000000000" pitchFamily="34" charset="-128"/>
            </a:rPr>
            <a:t>されます。</a:t>
          </a:r>
        </a:p>
        <a:p>
          <a:endParaRPr kumimoji="1" lang="ja-JP" altLang="en-US" sz="1100" b="0" i="0">
            <a:latin typeface="Yu Gothic" panose="020B0400000000000000" pitchFamily="34" charset="-128"/>
            <a:ea typeface="Yu Gothic" panose="020B0400000000000000" pitchFamily="34" charset="-128"/>
          </a:endParaRPr>
        </a:p>
        <a:p>
          <a:r>
            <a:rPr kumimoji="1" lang="ja-JP" altLang="en-US" sz="1100" b="0" i="0">
              <a:latin typeface="Yu Gothic" panose="020B0400000000000000" pitchFamily="34" charset="-128"/>
              <a:ea typeface="Yu Gothic" panose="020B0400000000000000" pitchFamily="34" charset="-128"/>
            </a:rPr>
            <a:t>この下書きを参考にして評価業務を進めることで、業務の効率化を図ることもできます。</a:t>
          </a:r>
        </a:p>
        <a:p>
          <a:endParaRPr kumimoji="1" lang="ja-JP" altLang="en-US" sz="1100" b="0" i="0">
            <a:latin typeface="Yu Gothic" panose="020B0400000000000000" pitchFamily="34" charset="-128"/>
            <a:ea typeface="Yu Gothic" panose="020B0400000000000000" pitchFamily="34" charset="-128"/>
          </a:endParaRPr>
        </a:p>
        <a:p>
          <a:r>
            <a:rPr kumimoji="1" lang="ja-JP" altLang="en-US" sz="1600" b="1" i="0">
              <a:latin typeface="Yu Gothic" panose="020B0400000000000000" pitchFamily="34" charset="-128"/>
              <a:ea typeface="Yu Gothic" panose="020B0400000000000000" pitchFamily="34" charset="-128"/>
            </a:rPr>
            <a:t>節約した時間と精神的なゆとり</a:t>
          </a:r>
          <a:r>
            <a:rPr kumimoji="1" lang="ja-JP" altLang="en-US" sz="1100" b="0" i="0">
              <a:latin typeface="Yu Gothic" panose="020B0400000000000000" pitchFamily="34" charset="-128"/>
              <a:ea typeface="Yu Gothic" panose="020B0400000000000000" pitchFamily="34" charset="-128"/>
            </a:rPr>
            <a:t>で、児童のよさやがんばりをよく見て、その姿にあわせて</a:t>
          </a:r>
        </a:p>
        <a:p>
          <a:r>
            <a:rPr kumimoji="1" lang="ja-JP" altLang="en-US" sz="1100" b="0" i="0">
              <a:latin typeface="Yu Gothic" panose="020B0400000000000000" pitchFamily="34" charset="-128"/>
              <a:ea typeface="Yu Gothic" panose="020B0400000000000000" pitchFamily="34" charset="-128"/>
            </a:rPr>
            <a:t>適宜下書きを修正し、先生方の</a:t>
          </a:r>
          <a:r>
            <a:rPr kumimoji="1" lang="ja-JP" altLang="en-US" sz="1600" b="1" i="0">
              <a:latin typeface="Yu Gothic" panose="020B0400000000000000" pitchFamily="34" charset="-128"/>
              <a:ea typeface="Yu Gothic" panose="020B0400000000000000" pitchFamily="34" charset="-128"/>
            </a:rPr>
            <a:t>思いをより伝わるように活用</a:t>
          </a:r>
          <a:r>
            <a:rPr kumimoji="1" lang="ja-JP" altLang="en-US" sz="1100" b="0" i="0">
              <a:latin typeface="Yu Gothic" panose="020B0400000000000000" pitchFamily="34" charset="-128"/>
              <a:ea typeface="Yu Gothic" panose="020B0400000000000000" pitchFamily="34" charset="-128"/>
            </a:rPr>
            <a:t>してください。</a:t>
          </a:r>
          <a:endParaRPr kumimoji="1" lang="en-US" altLang="ja-JP" sz="1100" b="0" i="0">
            <a:latin typeface="Yu Gothic" panose="020B0400000000000000" pitchFamily="34" charset="-128"/>
            <a:ea typeface="Yu Gothic" panose="020B0400000000000000" pitchFamily="34" charset="-128"/>
          </a:endParaRPr>
        </a:p>
        <a:p>
          <a:endParaRPr kumimoji="1" lang="en-US" altLang="ja-JP" sz="1100" b="0" i="0">
            <a:latin typeface="Yu Gothic" panose="020B0400000000000000" pitchFamily="34" charset="-128"/>
            <a:ea typeface="Yu Gothic" panose="020B0400000000000000" pitchFamily="34" charset="-128"/>
          </a:endParaRPr>
        </a:p>
        <a:p>
          <a:r>
            <a:rPr lang="ja-JP" altLang="en-US" sz="1400" b="1" i="0" u="none" strike="noStrike">
              <a:solidFill>
                <a:srgbClr val="FF0000"/>
              </a:solidFill>
              <a:effectLst/>
              <a:latin typeface="Yu Gothic" panose="020B0400000000000000" pitchFamily="34" charset="-128"/>
              <a:ea typeface="Yu Gothic" panose="020B0400000000000000" pitchFamily="34" charset="-128"/>
              <a:cs typeface="+mn-cs"/>
            </a:rPr>
            <a:t>使用上の注意</a:t>
          </a:r>
          <a:endParaRPr lang="en-US" altLang="ja-JP" sz="1400" b="1" i="0" u="none" strike="noStrike">
            <a:solidFill>
              <a:srgbClr val="FF0000"/>
            </a:solidFill>
            <a:effectLst/>
            <a:latin typeface="Yu Gothic" panose="020B0400000000000000" pitchFamily="34" charset="-128"/>
            <a:ea typeface="Yu Gothic" panose="020B0400000000000000" pitchFamily="34" charset="-128"/>
            <a:cs typeface="+mn-cs"/>
          </a:endParaRPr>
        </a:p>
        <a:p>
          <a:r>
            <a:rPr lang="ja-JP" altLang="en-US" sz="1400" b="1" i="0" u="none" strike="noStrike">
              <a:solidFill>
                <a:srgbClr val="FF0000"/>
              </a:solidFill>
              <a:effectLst/>
              <a:latin typeface="Yu Gothic" panose="020B0400000000000000" pitchFamily="34" charset="-128"/>
              <a:ea typeface="Yu Gothic" panose="020B0400000000000000" pitchFamily="34" charset="-128"/>
              <a:cs typeface="+mn-cs"/>
            </a:rPr>
            <a:t>個人情報管理のため、パスワードを設定の上、ご利用ください。</a:t>
          </a:r>
          <a:r>
            <a:rPr lang="ja-JP" altLang="en-US" sz="1400" b="1" i="0">
              <a:solidFill>
                <a:srgbClr val="FF0000"/>
              </a:solidFill>
              <a:latin typeface="Yu Gothic" panose="020B0400000000000000" pitchFamily="34" charset="-128"/>
              <a:ea typeface="Yu Gothic" panose="020B0400000000000000" pitchFamily="34" charset="-128"/>
            </a:rPr>
            <a:t> </a:t>
          </a:r>
          <a:endParaRPr kumimoji="1" lang="ja-JP" altLang="en-US" sz="1400" b="1" i="0">
            <a:solidFill>
              <a:srgbClr val="FF0000"/>
            </a:solidFill>
            <a:latin typeface="Yu Gothic" panose="020B0400000000000000" pitchFamily="34" charset="-128"/>
            <a:ea typeface="Yu Gothic" panose="020B0400000000000000" pitchFamily="34" charset="-128"/>
          </a:endParaRPr>
        </a:p>
      </xdr:txBody>
    </xdr:sp>
    <xdr:clientData/>
  </xdr:oneCellAnchor>
  <xdr:twoCellAnchor>
    <xdr:from>
      <xdr:col>3</xdr:col>
      <xdr:colOff>1</xdr:colOff>
      <xdr:row>2</xdr:row>
      <xdr:rowOff>165100</xdr:rowOff>
    </xdr:from>
    <xdr:to>
      <xdr:col>4</xdr:col>
      <xdr:colOff>799013</xdr:colOff>
      <xdr:row>3</xdr:row>
      <xdr:rowOff>58420</xdr:rowOff>
    </xdr:to>
    <xdr:sp macro="" textlink="">
      <xdr:nvSpPr>
        <xdr:cNvPr id="2" name="四角形: 角度付き 2">
          <a:hlinkClick xmlns:r="http://schemas.openxmlformats.org/officeDocument/2006/relationships" r:id="rId1"/>
          <a:extLst>
            <a:ext uri="{FF2B5EF4-FFF2-40B4-BE49-F238E27FC236}">
              <a16:creationId xmlns:a16="http://schemas.microsoft.com/office/drawing/2014/main" id="{E3580147-2D73-364A-919E-2A30C34184B5}"/>
            </a:ext>
          </a:extLst>
        </xdr:cNvPr>
        <xdr:cNvSpPr/>
      </xdr:nvSpPr>
      <xdr:spPr>
        <a:xfrm>
          <a:off x="5370287" y="1689100"/>
          <a:ext cx="1470297" cy="274320"/>
        </a:xfrm>
        <a:prstGeom prst="bevel">
          <a:avLst/>
        </a:prstGeom>
        <a:solidFill>
          <a:srgbClr val="7030A0"/>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ea typeface="游ゴシック" panose="020B0400000000000000" pitchFamily="34" charset="-128"/>
            </a:rPr>
            <a:t>期末評価へ</a:t>
          </a:r>
        </a:p>
      </xdr:txBody>
    </xdr:sp>
    <xdr:clientData/>
  </xdr:twoCellAnchor>
  <xdr:twoCellAnchor>
    <xdr:from>
      <xdr:col>3</xdr:col>
      <xdr:colOff>1</xdr:colOff>
      <xdr:row>1</xdr:row>
      <xdr:rowOff>0</xdr:rowOff>
    </xdr:from>
    <xdr:to>
      <xdr:col>4</xdr:col>
      <xdr:colOff>799013</xdr:colOff>
      <xdr:row>1</xdr:row>
      <xdr:rowOff>274320</xdr:rowOff>
    </xdr:to>
    <xdr:sp macro="" textlink="">
      <xdr:nvSpPr>
        <xdr:cNvPr id="3" name="四角形: 角度付き 5">
          <a:hlinkClick xmlns:r="http://schemas.openxmlformats.org/officeDocument/2006/relationships" r:id="rId2"/>
          <a:extLst>
            <a:ext uri="{FF2B5EF4-FFF2-40B4-BE49-F238E27FC236}">
              <a16:creationId xmlns:a16="http://schemas.microsoft.com/office/drawing/2014/main" id="{12EB732A-B147-8145-B71A-53D6697C4AA9}"/>
            </a:ext>
          </a:extLst>
        </xdr:cNvPr>
        <xdr:cNvSpPr/>
      </xdr:nvSpPr>
      <xdr:spPr>
        <a:xfrm>
          <a:off x="5370287" y="254000"/>
          <a:ext cx="1470297" cy="274320"/>
        </a:xfrm>
        <a:prstGeom prst="bevel">
          <a:avLst/>
        </a:prstGeom>
        <a:solidFill>
          <a:schemeClr val="accent2">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solidFill>
                <a:schemeClr val="bg1"/>
              </a:solidFill>
              <a:latin typeface="+mj-lt"/>
              <a:ea typeface="游ゴシック" panose="020B0400000000000000" pitchFamily="34" charset="-128"/>
            </a:rPr>
            <a:t>目ざす姿へ</a:t>
          </a:r>
        </a:p>
      </xdr:txBody>
    </xdr:sp>
    <xdr:clientData/>
  </xdr:twoCellAnchor>
  <xdr:twoCellAnchor>
    <xdr:from>
      <xdr:col>3</xdr:col>
      <xdr:colOff>0</xdr:colOff>
      <xdr:row>1</xdr:row>
      <xdr:rowOff>717550</xdr:rowOff>
    </xdr:from>
    <xdr:to>
      <xdr:col>4</xdr:col>
      <xdr:colOff>791755</xdr:colOff>
      <xdr:row>1</xdr:row>
      <xdr:rowOff>991870</xdr:rowOff>
    </xdr:to>
    <xdr:sp macro="" textlink="">
      <xdr:nvSpPr>
        <xdr:cNvPr id="4" name="四角形: 角度付き 6">
          <a:hlinkClick xmlns:r="http://schemas.openxmlformats.org/officeDocument/2006/relationships" r:id="rId3"/>
          <a:extLst>
            <a:ext uri="{FF2B5EF4-FFF2-40B4-BE49-F238E27FC236}">
              <a16:creationId xmlns:a16="http://schemas.microsoft.com/office/drawing/2014/main" id="{E4236CCC-C577-734D-85D2-97CED4071205}"/>
            </a:ext>
          </a:extLst>
        </xdr:cNvPr>
        <xdr:cNvSpPr/>
      </xdr:nvSpPr>
      <xdr:spPr>
        <a:xfrm>
          <a:off x="5370286" y="971550"/>
          <a:ext cx="1463040" cy="274320"/>
        </a:xfrm>
        <a:prstGeom prst="bevel">
          <a:avLst/>
        </a:prstGeom>
        <a:solidFill>
          <a:schemeClr val="accent6">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ea typeface="游ゴシック" panose="020B0400000000000000" pitchFamily="34" charset="-128"/>
            </a:rPr>
            <a:t>日常評価</a:t>
          </a:r>
          <a:r>
            <a:rPr kumimoji="1" lang="en-US" altLang="ja-JP" sz="1200" b="1" i="0" baseline="0">
              <a:ea typeface="游ゴシック" panose="020B0400000000000000" pitchFamily="34" charset="-128"/>
            </a:rPr>
            <a:t>A</a:t>
          </a:r>
          <a:r>
            <a:rPr kumimoji="1" lang="ja-JP" altLang="en-US" sz="1200" b="1" i="0" baseline="0">
              <a:ea typeface="游ゴシック" panose="020B0400000000000000" pitchFamily="34" charset="-128"/>
            </a:rPr>
            <a:t>へ</a:t>
          </a:r>
        </a:p>
      </xdr:txBody>
    </xdr:sp>
    <xdr:clientData/>
  </xdr:twoCellAnchor>
  <xdr:twoCellAnchor>
    <xdr:from>
      <xdr:col>3</xdr:col>
      <xdr:colOff>1</xdr:colOff>
      <xdr:row>1</xdr:row>
      <xdr:rowOff>358775</xdr:rowOff>
    </xdr:from>
    <xdr:to>
      <xdr:col>4</xdr:col>
      <xdr:colOff>799013</xdr:colOff>
      <xdr:row>1</xdr:row>
      <xdr:rowOff>633095</xdr:rowOff>
    </xdr:to>
    <xdr:sp macro="" textlink="">
      <xdr:nvSpPr>
        <xdr:cNvPr id="5" name="四角形: 角度付き 7">
          <a:hlinkClick xmlns:r="http://schemas.openxmlformats.org/officeDocument/2006/relationships" r:id="rId4"/>
          <a:extLst>
            <a:ext uri="{FF2B5EF4-FFF2-40B4-BE49-F238E27FC236}">
              <a16:creationId xmlns:a16="http://schemas.microsoft.com/office/drawing/2014/main" id="{9594233C-BB5D-B34C-B2DB-0598AB354F17}"/>
            </a:ext>
          </a:extLst>
        </xdr:cNvPr>
        <xdr:cNvSpPr/>
      </xdr:nvSpPr>
      <xdr:spPr>
        <a:xfrm>
          <a:off x="5370287" y="612775"/>
          <a:ext cx="1470297" cy="274320"/>
        </a:xfrm>
        <a:prstGeom prst="bevel">
          <a:avLst/>
        </a:prstGeom>
        <a:solidFill>
          <a:schemeClr val="accent5">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ea typeface="游ゴシック" panose="020B0400000000000000" pitchFamily="34" charset="-128"/>
            </a:rPr>
            <a:t>授業づくりへ</a:t>
          </a:r>
        </a:p>
      </xdr:txBody>
    </xdr:sp>
    <xdr:clientData/>
  </xdr:twoCellAnchor>
  <xdr:twoCellAnchor>
    <xdr:from>
      <xdr:col>3</xdr:col>
      <xdr:colOff>1</xdr:colOff>
      <xdr:row>1</xdr:row>
      <xdr:rowOff>1076325</xdr:rowOff>
    </xdr:from>
    <xdr:to>
      <xdr:col>4</xdr:col>
      <xdr:colOff>799013</xdr:colOff>
      <xdr:row>2</xdr:row>
      <xdr:rowOff>80645</xdr:rowOff>
    </xdr:to>
    <xdr:sp macro="" textlink="">
      <xdr:nvSpPr>
        <xdr:cNvPr id="7" name="四角形: 角度付き 9">
          <a:hlinkClick xmlns:r="http://schemas.openxmlformats.org/officeDocument/2006/relationships" r:id="rId5"/>
          <a:extLst>
            <a:ext uri="{FF2B5EF4-FFF2-40B4-BE49-F238E27FC236}">
              <a16:creationId xmlns:a16="http://schemas.microsoft.com/office/drawing/2014/main" id="{F85E5585-622F-C94D-8FE3-B734D904B6ED}"/>
            </a:ext>
          </a:extLst>
        </xdr:cNvPr>
        <xdr:cNvSpPr/>
      </xdr:nvSpPr>
      <xdr:spPr>
        <a:xfrm>
          <a:off x="5370287" y="1330325"/>
          <a:ext cx="1470297" cy="274320"/>
        </a:xfrm>
        <a:prstGeom prst="bevel">
          <a:avLst/>
        </a:prstGeom>
        <a:solidFill>
          <a:schemeClr val="accent6">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ea typeface="游ゴシック" panose="020B0400000000000000" pitchFamily="34" charset="-128"/>
            </a:rPr>
            <a:t>日常評価</a:t>
          </a:r>
          <a:r>
            <a:rPr kumimoji="1" lang="en-US" altLang="ja-JP" sz="1200" b="1" i="0" baseline="0">
              <a:ea typeface="游ゴシック" panose="020B0400000000000000" pitchFamily="34" charset="-128"/>
            </a:rPr>
            <a:t>B</a:t>
          </a:r>
          <a:r>
            <a:rPr kumimoji="1" lang="ja-JP" altLang="en-US" sz="1200" b="1" i="0" baseline="0">
              <a:ea typeface="游ゴシック" panose="020B0400000000000000" pitchFamily="34" charset="-128"/>
            </a:rPr>
            <a:t>へ</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25400</xdr:colOff>
      <xdr:row>1</xdr:row>
      <xdr:rowOff>1295400</xdr:rowOff>
    </xdr:from>
    <xdr:to>
      <xdr:col>9</xdr:col>
      <xdr:colOff>116840</xdr:colOff>
      <xdr:row>1</xdr:row>
      <xdr:rowOff>1569720</xdr:rowOff>
    </xdr:to>
    <xdr:sp macro="" textlink="">
      <xdr:nvSpPr>
        <xdr:cNvPr id="2" name="四角形: 角度付き 2">
          <a:hlinkClick xmlns:r="http://schemas.openxmlformats.org/officeDocument/2006/relationships" r:id="rId1"/>
          <a:extLst>
            <a:ext uri="{FF2B5EF4-FFF2-40B4-BE49-F238E27FC236}">
              <a16:creationId xmlns:a16="http://schemas.microsoft.com/office/drawing/2014/main" id="{8B84F401-FCA8-8B40-888E-F0B297D38D6B}"/>
            </a:ext>
          </a:extLst>
        </xdr:cNvPr>
        <xdr:cNvSpPr/>
      </xdr:nvSpPr>
      <xdr:spPr>
        <a:xfrm>
          <a:off x="14643100" y="1549400"/>
          <a:ext cx="1463040" cy="274320"/>
        </a:xfrm>
        <a:prstGeom prst="bevel">
          <a:avLst/>
        </a:prstGeom>
        <a:solidFill>
          <a:srgbClr val="7030A0"/>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ea typeface="游ゴシック" panose="020B0400000000000000" pitchFamily="34" charset="-128"/>
            </a:rPr>
            <a:t>期末評価へ</a:t>
          </a:r>
        </a:p>
      </xdr:txBody>
    </xdr:sp>
    <xdr:clientData/>
  </xdr:twoCellAnchor>
  <xdr:twoCellAnchor>
    <xdr:from>
      <xdr:col>7</xdr:col>
      <xdr:colOff>25400</xdr:colOff>
      <xdr:row>0</xdr:row>
      <xdr:rowOff>114300</xdr:rowOff>
    </xdr:from>
    <xdr:to>
      <xdr:col>9</xdr:col>
      <xdr:colOff>116840</xdr:colOff>
      <xdr:row>1</xdr:row>
      <xdr:rowOff>134620</xdr:rowOff>
    </xdr:to>
    <xdr:sp macro="" textlink="">
      <xdr:nvSpPr>
        <xdr:cNvPr id="4" name="四角形: 角度付き 5">
          <a:hlinkClick xmlns:r="http://schemas.openxmlformats.org/officeDocument/2006/relationships" r:id="rId2"/>
          <a:extLst>
            <a:ext uri="{FF2B5EF4-FFF2-40B4-BE49-F238E27FC236}">
              <a16:creationId xmlns:a16="http://schemas.microsoft.com/office/drawing/2014/main" id="{8B093392-3D13-5245-9FD8-84EDBCF4B34B}"/>
            </a:ext>
          </a:extLst>
        </xdr:cNvPr>
        <xdr:cNvSpPr/>
      </xdr:nvSpPr>
      <xdr:spPr>
        <a:xfrm>
          <a:off x="14643100" y="114300"/>
          <a:ext cx="1463040" cy="274320"/>
        </a:xfrm>
        <a:prstGeom prst="bevel">
          <a:avLst/>
        </a:prstGeom>
        <a:solidFill>
          <a:schemeClr val="accent2">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solidFill>
                <a:schemeClr val="bg1"/>
              </a:solidFill>
              <a:latin typeface="+mj-lt"/>
              <a:ea typeface="游ゴシック" panose="020B0400000000000000" pitchFamily="34" charset="-128"/>
            </a:rPr>
            <a:t>目ざす姿へ</a:t>
          </a:r>
        </a:p>
      </xdr:txBody>
    </xdr:sp>
    <xdr:clientData/>
  </xdr:twoCellAnchor>
  <xdr:twoCellAnchor>
    <xdr:from>
      <xdr:col>7</xdr:col>
      <xdr:colOff>25399</xdr:colOff>
      <xdr:row>1</xdr:row>
      <xdr:rowOff>577850</xdr:rowOff>
    </xdr:from>
    <xdr:to>
      <xdr:col>9</xdr:col>
      <xdr:colOff>109582</xdr:colOff>
      <xdr:row>1</xdr:row>
      <xdr:rowOff>852170</xdr:rowOff>
    </xdr:to>
    <xdr:sp macro="" textlink="">
      <xdr:nvSpPr>
        <xdr:cNvPr id="5" name="四角形: 角度付き 6">
          <a:hlinkClick xmlns:r="http://schemas.openxmlformats.org/officeDocument/2006/relationships" r:id="rId3"/>
          <a:extLst>
            <a:ext uri="{FF2B5EF4-FFF2-40B4-BE49-F238E27FC236}">
              <a16:creationId xmlns:a16="http://schemas.microsoft.com/office/drawing/2014/main" id="{36BD3BCD-E2E9-8C45-A02B-F21836CF8F09}"/>
            </a:ext>
          </a:extLst>
        </xdr:cNvPr>
        <xdr:cNvSpPr/>
      </xdr:nvSpPr>
      <xdr:spPr>
        <a:xfrm>
          <a:off x="14666685" y="831850"/>
          <a:ext cx="1463040" cy="274320"/>
        </a:xfrm>
        <a:prstGeom prst="bevel">
          <a:avLst/>
        </a:prstGeom>
        <a:solidFill>
          <a:schemeClr val="accent6">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ea typeface="游ゴシック" panose="020B0400000000000000" pitchFamily="34" charset="-128"/>
            </a:rPr>
            <a:t>日常評価</a:t>
          </a:r>
          <a:r>
            <a:rPr kumimoji="1" lang="en-US" altLang="ja-JP" sz="1200" b="1" i="0" baseline="0">
              <a:ea typeface="游ゴシック" panose="020B0400000000000000" pitchFamily="34" charset="-128"/>
            </a:rPr>
            <a:t>A</a:t>
          </a:r>
          <a:r>
            <a:rPr kumimoji="1" lang="ja-JP" altLang="en-US" sz="1200" b="1" i="0" baseline="0">
              <a:ea typeface="游ゴシック" panose="020B0400000000000000" pitchFamily="34" charset="-128"/>
            </a:rPr>
            <a:t>へ</a:t>
          </a:r>
        </a:p>
      </xdr:txBody>
    </xdr:sp>
    <xdr:clientData/>
  </xdr:twoCellAnchor>
  <xdr:twoCellAnchor>
    <xdr:from>
      <xdr:col>7</xdr:col>
      <xdr:colOff>25400</xdr:colOff>
      <xdr:row>1</xdr:row>
      <xdr:rowOff>219075</xdr:rowOff>
    </xdr:from>
    <xdr:to>
      <xdr:col>9</xdr:col>
      <xdr:colOff>116840</xdr:colOff>
      <xdr:row>1</xdr:row>
      <xdr:rowOff>493395</xdr:rowOff>
    </xdr:to>
    <xdr:sp macro="" textlink="">
      <xdr:nvSpPr>
        <xdr:cNvPr id="9" name="四角形: 角度付き 7">
          <a:hlinkClick xmlns:r="http://schemas.openxmlformats.org/officeDocument/2006/relationships" r:id="rId4"/>
          <a:extLst>
            <a:ext uri="{FF2B5EF4-FFF2-40B4-BE49-F238E27FC236}">
              <a16:creationId xmlns:a16="http://schemas.microsoft.com/office/drawing/2014/main" id="{3B5C8776-8AFE-2240-AC22-4EFBD881E9D4}"/>
            </a:ext>
          </a:extLst>
        </xdr:cNvPr>
        <xdr:cNvSpPr/>
      </xdr:nvSpPr>
      <xdr:spPr>
        <a:xfrm>
          <a:off x="14666686" y="473075"/>
          <a:ext cx="1470297" cy="274320"/>
        </a:xfrm>
        <a:prstGeom prst="bevel">
          <a:avLst/>
        </a:prstGeom>
        <a:solidFill>
          <a:schemeClr val="accent5">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ea typeface="游ゴシック" panose="020B0400000000000000" pitchFamily="34" charset="-128"/>
            </a:rPr>
            <a:t>授業づくりへ</a:t>
          </a:r>
        </a:p>
      </xdr:txBody>
    </xdr:sp>
    <xdr:clientData/>
  </xdr:twoCellAnchor>
  <xdr:twoCellAnchor>
    <xdr:from>
      <xdr:col>7</xdr:col>
      <xdr:colOff>25400</xdr:colOff>
      <xdr:row>1</xdr:row>
      <xdr:rowOff>936625</xdr:rowOff>
    </xdr:from>
    <xdr:to>
      <xdr:col>9</xdr:col>
      <xdr:colOff>116840</xdr:colOff>
      <xdr:row>1</xdr:row>
      <xdr:rowOff>1210945</xdr:rowOff>
    </xdr:to>
    <xdr:sp macro="" textlink="">
      <xdr:nvSpPr>
        <xdr:cNvPr id="11" name="四角形: 角度付き 9">
          <a:hlinkClick xmlns:r="http://schemas.openxmlformats.org/officeDocument/2006/relationships" r:id="rId5"/>
          <a:extLst>
            <a:ext uri="{FF2B5EF4-FFF2-40B4-BE49-F238E27FC236}">
              <a16:creationId xmlns:a16="http://schemas.microsoft.com/office/drawing/2014/main" id="{667C3043-75C7-9343-9589-21C20907F03B}"/>
            </a:ext>
          </a:extLst>
        </xdr:cNvPr>
        <xdr:cNvSpPr/>
      </xdr:nvSpPr>
      <xdr:spPr>
        <a:xfrm>
          <a:off x="14666686" y="1190625"/>
          <a:ext cx="1470297" cy="274320"/>
        </a:xfrm>
        <a:prstGeom prst="bevel">
          <a:avLst/>
        </a:prstGeom>
        <a:solidFill>
          <a:schemeClr val="accent6">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ea typeface="游ゴシック" panose="020B0400000000000000" pitchFamily="34" charset="-128"/>
            </a:rPr>
            <a:t>日常評価</a:t>
          </a:r>
          <a:r>
            <a:rPr kumimoji="1" lang="en-US" altLang="ja-JP" sz="1200" b="1" i="0" baseline="0">
              <a:ea typeface="游ゴシック" panose="020B0400000000000000" pitchFamily="34" charset="-128"/>
            </a:rPr>
            <a:t>B</a:t>
          </a:r>
          <a:r>
            <a:rPr kumimoji="1" lang="ja-JP" altLang="en-US" sz="1200" b="1" i="0" baseline="0">
              <a:ea typeface="游ゴシック" panose="020B0400000000000000" pitchFamily="34" charset="-128"/>
            </a:rPr>
            <a:t>へ</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0</xdr:colOff>
      <xdr:row>2</xdr:row>
      <xdr:rowOff>546100</xdr:rowOff>
    </xdr:from>
    <xdr:to>
      <xdr:col>10</xdr:col>
      <xdr:colOff>91440</xdr:colOff>
      <xdr:row>2</xdr:row>
      <xdr:rowOff>820420</xdr:rowOff>
    </xdr:to>
    <xdr:sp macro="" textlink="">
      <xdr:nvSpPr>
        <xdr:cNvPr id="4" name="四角形: 角度付き 2">
          <a:hlinkClick xmlns:r="http://schemas.openxmlformats.org/officeDocument/2006/relationships" r:id="rId1"/>
          <a:extLst>
            <a:ext uri="{FF2B5EF4-FFF2-40B4-BE49-F238E27FC236}">
              <a16:creationId xmlns:a16="http://schemas.microsoft.com/office/drawing/2014/main" id="{05E13AF4-41D6-C244-A5C2-D30E8A52149B}"/>
            </a:ext>
          </a:extLst>
        </xdr:cNvPr>
        <xdr:cNvSpPr/>
      </xdr:nvSpPr>
      <xdr:spPr>
        <a:xfrm>
          <a:off x="19558000" y="1562100"/>
          <a:ext cx="1463040" cy="274320"/>
        </a:xfrm>
        <a:prstGeom prst="bevel">
          <a:avLst/>
        </a:prstGeom>
        <a:solidFill>
          <a:srgbClr val="7030A0"/>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ea typeface="游ゴシック" panose="020B0400000000000000" pitchFamily="34" charset="-128"/>
            </a:rPr>
            <a:t>期末評価へ</a:t>
          </a:r>
        </a:p>
      </xdr:txBody>
    </xdr:sp>
    <xdr:clientData/>
  </xdr:twoCellAnchor>
  <xdr:twoCellAnchor>
    <xdr:from>
      <xdr:col>8</xdr:col>
      <xdr:colOff>0</xdr:colOff>
      <xdr:row>0</xdr:row>
      <xdr:rowOff>127000</xdr:rowOff>
    </xdr:from>
    <xdr:to>
      <xdr:col>10</xdr:col>
      <xdr:colOff>91440</xdr:colOff>
      <xdr:row>1</xdr:row>
      <xdr:rowOff>147320</xdr:rowOff>
    </xdr:to>
    <xdr:sp macro="" textlink="">
      <xdr:nvSpPr>
        <xdr:cNvPr id="7" name="四角形: 角度付き 5">
          <a:hlinkClick xmlns:r="http://schemas.openxmlformats.org/officeDocument/2006/relationships" r:id="rId2"/>
          <a:extLst>
            <a:ext uri="{FF2B5EF4-FFF2-40B4-BE49-F238E27FC236}">
              <a16:creationId xmlns:a16="http://schemas.microsoft.com/office/drawing/2014/main" id="{1D2A2A3A-E7C0-794D-BE19-1CB32110A1B1}"/>
            </a:ext>
          </a:extLst>
        </xdr:cNvPr>
        <xdr:cNvSpPr/>
      </xdr:nvSpPr>
      <xdr:spPr>
        <a:xfrm>
          <a:off x="19558000" y="127000"/>
          <a:ext cx="1463040" cy="274320"/>
        </a:xfrm>
        <a:prstGeom prst="bevel">
          <a:avLst/>
        </a:prstGeom>
        <a:solidFill>
          <a:schemeClr val="accent2">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solidFill>
                <a:schemeClr val="bg1"/>
              </a:solidFill>
              <a:latin typeface="+mj-lt"/>
              <a:ea typeface="游ゴシック" panose="020B0400000000000000" pitchFamily="34" charset="-128"/>
            </a:rPr>
            <a:t>目ざす姿へ</a:t>
          </a:r>
        </a:p>
      </xdr:txBody>
    </xdr:sp>
    <xdr:clientData/>
  </xdr:twoCellAnchor>
  <xdr:twoCellAnchor>
    <xdr:from>
      <xdr:col>7</xdr:col>
      <xdr:colOff>925285</xdr:colOff>
      <xdr:row>1</xdr:row>
      <xdr:rowOff>572574</xdr:rowOff>
    </xdr:from>
    <xdr:to>
      <xdr:col>10</xdr:col>
      <xdr:colOff>84182</xdr:colOff>
      <xdr:row>2</xdr:row>
      <xdr:rowOff>84894</xdr:rowOff>
    </xdr:to>
    <xdr:sp macro="" textlink="">
      <xdr:nvSpPr>
        <xdr:cNvPr id="8" name="四角形: 角度付き 6">
          <a:hlinkClick xmlns:r="http://schemas.openxmlformats.org/officeDocument/2006/relationships" r:id="rId3"/>
          <a:extLst>
            <a:ext uri="{FF2B5EF4-FFF2-40B4-BE49-F238E27FC236}">
              <a16:creationId xmlns:a16="http://schemas.microsoft.com/office/drawing/2014/main" id="{5B47FBA4-48D3-2047-AAA5-3AC7ED9EFAC2}"/>
            </a:ext>
          </a:extLst>
        </xdr:cNvPr>
        <xdr:cNvSpPr/>
      </xdr:nvSpPr>
      <xdr:spPr>
        <a:xfrm>
          <a:off x="19557999" y="826574"/>
          <a:ext cx="1463040" cy="274320"/>
        </a:xfrm>
        <a:prstGeom prst="bevel">
          <a:avLst/>
        </a:prstGeom>
        <a:solidFill>
          <a:schemeClr val="accent6">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ea typeface="游ゴシック" panose="020B0400000000000000" pitchFamily="34" charset="-128"/>
            </a:rPr>
            <a:t>日常評価</a:t>
          </a:r>
          <a:r>
            <a:rPr kumimoji="1" lang="en-US" altLang="ja-JP" sz="1200" b="1" i="0" baseline="0">
              <a:ea typeface="游ゴシック" panose="020B0400000000000000" pitchFamily="34" charset="-128"/>
            </a:rPr>
            <a:t>A</a:t>
          </a:r>
          <a:r>
            <a:rPr kumimoji="1" lang="ja-JP" altLang="en-US" sz="1200" b="1" i="0" baseline="0">
              <a:ea typeface="游ゴシック" panose="020B0400000000000000" pitchFamily="34" charset="-128"/>
            </a:rPr>
            <a:t>へ</a:t>
          </a:r>
        </a:p>
      </xdr:txBody>
    </xdr:sp>
    <xdr:clientData/>
  </xdr:twoCellAnchor>
  <xdr:twoCellAnchor>
    <xdr:from>
      <xdr:col>8</xdr:col>
      <xdr:colOff>0</xdr:colOff>
      <xdr:row>1</xdr:row>
      <xdr:rowOff>222787</xdr:rowOff>
    </xdr:from>
    <xdr:to>
      <xdr:col>10</xdr:col>
      <xdr:colOff>91440</xdr:colOff>
      <xdr:row>1</xdr:row>
      <xdr:rowOff>497107</xdr:rowOff>
    </xdr:to>
    <xdr:sp macro="" textlink="">
      <xdr:nvSpPr>
        <xdr:cNvPr id="9" name="四角形: 角度付き 7">
          <a:hlinkClick xmlns:r="http://schemas.openxmlformats.org/officeDocument/2006/relationships" r:id="rId4"/>
          <a:extLst>
            <a:ext uri="{FF2B5EF4-FFF2-40B4-BE49-F238E27FC236}">
              <a16:creationId xmlns:a16="http://schemas.microsoft.com/office/drawing/2014/main" id="{42887FB8-95EC-B245-9E25-A81444835DBB}"/>
            </a:ext>
          </a:extLst>
        </xdr:cNvPr>
        <xdr:cNvSpPr/>
      </xdr:nvSpPr>
      <xdr:spPr>
        <a:xfrm>
          <a:off x="19558000" y="476787"/>
          <a:ext cx="1463040" cy="274320"/>
        </a:xfrm>
        <a:prstGeom prst="bevel">
          <a:avLst/>
        </a:prstGeom>
        <a:solidFill>
          <a:schemeClr val="accent5">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ea typeface="游ゴシック" panose="020B0400000000000000" pitchFamily="34" charset="-128"/>
            </a:rPr>
            <a:t>授業づくりへ</a:t>
          </a:r>
        </a:p>
      </xdr:txBody>
    </xdr:sp>
    <xdr:clientData/>
  </xdr:twoCellAnchor>
  <xdr:twoCellAnchor>
    <xdr:from>
      <xdr:col>8</xdr:col>
      <xdr:colOff>0</xdr:colOff>
      <xdr:row>2</xdr:row>
      <xdr:rowOff>196314</xdr:rowOff>
    </xdr:from>
    <xdr:to>
      <xdr:col>10</xdr:col>
      <xdr:colOff>91440</xdr:colOff>
      <xdr:row>2</xdr:row>
      <xdr:rowOff>470634</xdr:rowOff>
    </xdr:to>
    <xdr:sp macro="" textlink="">
      <xdr:nvSpPr>
        <xdr:cNvPr id="10" name="四角形: 角度付き 9">
          <a:hlinkClick xmlns:r="http://schemas.openxmlformats.org/officeDocument/2006/relationships" r:id="rId5"/>
          <a:extLst>
            <a:ext uri="{FF2B5EF4-FFF2-40B4-BE49-F238E27FC236}">
              <a16:creationId xmlns:a16="http://schemas.microsoft.com/office/drawing/2014/main" id="{7263EB2D-7C49-4947-BDEB-D82D5D511F4F}"/>
            </a:ext>
          </a:extLst>
        </xdr:cNvPr>
        <xdr:cNvSpPr/>
      </xdr:nvSpPr>
      <xdr:spPr>
        <a:xfrm>
          <a:off x="19558000" y="1212314"/>
          <a:ext cx="1463040" cy="274320"/>
        </a:xfrm>
        <a:prstGeom prst="bevel">
          <a:avLst/>
        </a:prstGeom>
        <a:solidFill>
          <a:schemeClr val="accent6">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ea typeface="游ゴシック" panose="020B0400000000000000" pitchFamily="34" charset="-128"/>
            </a:rPr>
            <a:t>日常評価</a:t>
          </a:r>
          <a:r>
            <a:rPr kumimoji="1" lang="en-US" altLang="ja-JP" sz="1200" b="1" i="0" baseline="0">
              <a:ea typeface="游ゴシック" panose="020B0400000000000000" pitchFamily="34" charset="-128"/>
            </a:rPr>
            <a:t>B</a:t>
          </a:r>
          <a:r>
            <a:rPr kumimoji="1" lang="ja-JP" altLang="en-US" sz="1200" b="1" i="0" baseline="0">
              <a:ea typeface="游ゴシック" panose="020B0400000000000000" pitchFamily="34" charset="-128"/>
            </a:rPr>
            <a:t>へ</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49</xdr:col>
      <xdr:colOff>1</xdr:colOff>
      <xdr:row>3</xdr:row>
      <xdr:rowOff>546100</xdr:rowOff>
    </xdr:from>
    <xdr:to>
      <xdr:col>51</xdr:col>
      <xdr:colOff>136798</xdr:colOff>
      <xdr:row>3</xdr:row>
      <xdr:rowOff>820420</xdr:rowOff>
    </xdr:to>
    <xdr:sp macro="" textlink="">
      <xdr:nvSpPr>
        <xdr:cNvPr id="2" name="四角形: 角度付き 2">
          <a:hlinkClick xmlns:r="http://schemas.openxmlformats.org/officeDocument/2006/relationships" r:id="rId1"/>
          <a:extLst>
            <a:ext uri="{FF2B5EF4-FFF2-40B4-BE49-F238E27FC236}">
              <a16:creationId xmlns:a16="http://schemas.microsoft.com/office/drawing/2014/main" id="{DA5B8013-8633-6E43-9F9A-20BDB7EED5B5}"/>
            </a:ext>
          </a:extLst>
        </xdr:cNvPr>
        <xdr:cNvSpPr/>
      </xdr:nvSpPr>
      <xdr:spPr>
        <a:xfrm>
          <a:off x="17891126" y="1689100"/>
          <a:ext cx="1470297" cy="274320"/>
        </a:xfrm>
        <a:prstGeom prst="bevel">
          <a:avLst/>
        </a:prstGeom>
        <a:solidFill>
          <a:srgbClr val="7030A0"/>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ea typeface="游ゴシック" panose="020B0400000000000000" pitchFamily="34" charset="-128"/>
            </a:rPr>
            <a:t>期末評価へ</a:t>
          </a:r>
        </a:p>
      </xdr:txBody>
    </xdr:sp>
    <xdr:clientData/>
  </xdr:twoCellAnchor>
  <xdr:twoCellAnchor>
    <xdr:from>
      <xdr:col>49</xdr:col>
      <xdr:colOff>1</xdr:colOff>
      <xdr:row>1</xdr:row>
      <xdr:rowOff>0</xdr:rowOff>
    </xdr:from>
    <xdr:to>
      <xdr:col>51</xdr:col>
      <xdr:colOff>136798</xdr:colOff>
      <xdr:row>1</xdr:row>
      <xdr:rowOff>274320</xdr:rowOff>
    </xdr:to>
    <xdr:sp macro="" textlink="">
      <xdr:nvSpPr>
        <xdr:cNvPr id="3" name="四角形: 角度付き 5">
          <a:hlinkClick xmlns:r="http://schemas.openxmlformats.org/officeDocument/2006/relationships" r:id="rId2"/>
          <a:extLst>
            <a:ext uri="{FF2B5EF4-FFF2-40B4-BE49-F238E27FC236}">
              <a16:creationId xmlns:a16="http://schemas.microsoft.com/office/drawing/2014/main" id="{C04AFFB3-18FB-D94A-8E84-351711ABEC42}"/>
            </a:ext>
          </a:extLst>
        </xdr:cNvPr>
        <xdr:cNvSpPr/>
      </xdr:nvSpPr>
      <xdr:spPr>
        <a:xfrm>
          <a:off x="17891126" y="254000"/>
          <a:ext cx="1470297" cy="274320"/>
        </a:xfrm>
        <a:prstGeom prst="bevel">
          <a:avLst/>
        </a:prstGeom>
        <a:solidFill>
          <a:schemeClr val="accent2">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solidFill>
                <a:schemeClr val="bg1"/>
              </a:solidFill>
              <a:latin typeface="+mj-lt"/>
              <a:ea typeface="游ゴシック" panose="020B0400000000000000" pitchFamily="34" charset="-128"/>
            </a:rPr>
            <a:t>目ざす姿へ</a:t>
          </a:r>
        </a:p>
      </xdr:txBody>
    </xdr:sp>
    <xdr:clientData/>
  </xdr:twoCellAnchor>
  <xdr:twoCellAnchor>
    <xdr:from>
      <xdr:col>49</xdr:col>
      <xdr:colOff>0</xdr:colOff>
      <xdr:row>2</xdr:row>
      <xdr:rowOff>82550</xdr:rowOff>
    </xdr:from>
    <xdr:to>
      <xdr:col>51</xdr:col>
      <xdr:colOff>129540</xdr:colOff>
      <xdr:row>3</xdr:row>
      <xdr:rowOff>102870</xdr:rowOff>
    </xdr:to>
    <xdr:sp macro="" textlink="">
      <xdr:nvSpPr>
        <xdr:cNvPr id="4" name="四角形: 角度付き 6">
          <a:hlinkClick xmlns:r="http://schemas.openxmlformats.org/officeDocument/2006/relationships" r:id="rId3"/>
          <a:extLst>
            <a:ext uri="{FF2B5EF4-FFF2-40B4-BE49-F238E27FC236}">
              <a16:creationId xmlns:a16="http://schemas.microsoft.com/office/drawing/2014/main" id="{47BF72E6-39A4-1E4A-839A-655968315ABC}"/>
            </a:ext>
          </a:extLst>
        </xdr:cNvPr>
        <xdr:cNvSpPr/>
      </xdr:nvSpPr>
      <xdr:spPr>
        <a:xfrm>
          <a:off x="17891125" y="971550"/>
          <a:ext cx="1463040" cy="274320"/>
        </a:xfrm>
        <a:prstGeom prst="bevel">
          <a:avLst/>
        </a:prstGeom>
        <a:solidFill>
          <a:schemeClr val="accent6">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ea typeface="游ゴシック" panose="020B0400000000000000" pitchFamily="34" charset="-128"/>
            </a:rPr>
            <a:t>日常評価</a:t>
          </a:r>
          <a:r>
            <a:rPr kumimoji="1" lang="en-US" altLang="ja-JP" sz="1200" b="1" i="0" baseline="0">
              <a:ea typeface="游ゴシック" panose="020B0400000000000000" pitchFamily="34" charset="-128"/>
            </a:rPr>
            <a:t>A</a:t>
          </a:r>
          <a:r>
            <a:rPr kumimoji="1" lang="ja-JP" altLang="en-US" sz="1200" b="1" i="0" baseline="0">
              <a:ea typeface="游ゴシック" panose="020B0400000000000000" pitchFamily="34" charset="-128"/>
            </a:rPr>
            <a:t>へ</a:t>
          </a:r>
        </a:p>
      </xdr:txBody>
    </xdr:sp>
    <xdr:clientData/>
  </xdr:twoCellAnchor>
  <xdr:twoCellAnchor>
    <xdr:from>
      <xdr:col>49</xdr:col>
      <xdr:colOff>1</xdr:colOff>
      <xdr:row>1</xdr:row>
      <xdr:rowOff>358775</xdr:rowOff>
    </xdr:from>
    <xdr:to>
      <xdr:col>51</xdr:col>
      <xdr:colOff>136798</xdr:colOff>
      <xdr:row>1</xdr:row>
      <xdr:rowOff>633095</xdr:rowOff>
    </xdr:to>
    <xdr:sp macro="" textlink="">
      <xdr:nvSpPr>
        <xdr:cNvPr id="5" name="四角形: 角度付き 7">
          <a:hlinkClick xmlns:r="http://schemas.openxmlformats.org/officeDocument/2006/relationships" r:id="rId4"/>
          <a:extLst>
            <a:ext uri="{FF2B5EF4-FFF2-40B4-BE49-F238E27FC236}">
              <a16:creationId xmlns:a16="http://schemas.microsoft.com/office/drawing/2014/main" id="{6E384601-23F2-AA4C-A173-EF32CA63D355}"/>
            </a:ext>
          </a:extLst>
        </xdr:cNvPr>
        <xdr:cNvSpPr/>
      </xdr:nvSpPr>
      <xdr:spPr>
        <a:xfrm>
          <a:off x="17891126" y="612775"/>
          <a:ext cx="1470297" cy="274320"/>
        </a:xfrm>
        <a:prstGeom prst="bevel">
          <a:avLst/>
        </a:prstGeom>
        <a:solidFill>
          <a:schemeClr val="accent5">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ea typeface="游ゴシック" panose="020B0400000000000000" pitchFamily="34" charset="-128"/>
            </a:rPr>
            <a:t>授業づくりへ</a:t>
          </a:r>
        </a:p>
      </xdr:txBody>
    </xdr:sp>
    <xdr:clientData/>
  </xdr:twoCellAnchor>
  <xdr:twoCellAnchor>
    <xdr:from>
      <xdr:col>49</xdr:col>
      <xdr:colOff>1</xdr:colOff>
      <xdr:row>3</xdr:row>
      <xdr:rowOff>187325</xdr:rowOff>
    </xdr:from>
    <xdr:to>
      <xdr:col>51</xdr:col>
      <xdr:colOff>136798</xdr:colOff>
      <xdr:row>3</xdr:row>
      <xdr:rowOff>461645</xdr:rowOff>
    </xdr:to>
    <xdr:sp macro="" textlink="">
      <xdr:nvSpPr>
        <xdr:cNvPr id="6" name="四角形: 角度付き 9">
          <a:hlinkClick xmlns:r="http://schemas.openxmlformats.org/officeDocument/2006/relationships" r:id="rId5"/>
          <a:extLst>
            <a:ext uri="{FF2B5EF4-FFF2-40B4-BE49-F238E27FC236}">
              <a16:creationId xmlns:a16="http://schemas.microsoft.com/office/drawing/2014/main" id="{A3CA23AB-4043-7346-BA80-E89BD7176AD5}"/>
            </a:ext>
          </a:extLst>
        </xdr:cNvPr>
        <xdr:cNvSpPr/>
      </xdr:nvSpPr>
      <xdr:spPr>
        <a:xfrm>
          <a:off x="17891126" y="1330325"/>
          <a:ext cx="1470297" cy="274320"/>
        </a:xfrm>
        <a:prstGeom prst="bevel">
          <a:avLst/>
        </a:prstGeom>
        <a:solidFill>
          <a:schemeClr val="accent6">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ea typeface="游ゴシック" panose="020B0400000000000000" pitchFamily="34" charset="-128"/>
            </a:rPr>
            <a:t>日常評価</a:t>
          </a:r>
          <a:r>
            <a:rPr kumimoji="1" lang="en-US" altLang="ja-JP" sz="1200" b="1" i="0" baseline="0">
              <a:ea typeface="游ゴシック" panose="020B0400000000000000" pitchFamily="34" charset="-128"/>
            </a:rPr>
            <a:t>B</a:t>
          </a:r>
          <a:r>
            <a:rPr kumimoji="1" lang="ja-JP" altLang="en-US" sz="1200" b="1" i="0" baseline="0">
              <a:ea typeface="游ゴシック" panose="020B0400000000000000" pitchFamily="34" charset="-128"/>
            </a:rPr>
            <a:t>へ</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48</xdr:col>
      <xdr:colOff>1</xdr:colOff>
      <xdr:row>3</xdr:row>
      <xdr:rowOff>546100</xdr:rowOff>
    </xdr:from>
    <xdr:to>
      <xdr:col>50</xdr:col>
      <xdr:colOff>136798</xdr:colOff>
      <xdr:row>3</xdr:row>
      <xdr:rowOff>820420</xdr:rowOff>
    </xdr:to>
    <xdr:sp macro="" textlink="">
      <xdr:nvSpPr>
        <xdr:cNvPr id="2" name="四角形: 角度付き 2">
          <a:hlinkClick xmlns:r="http://schemas.openxmlformats.org/officeDocument/2006/relationships" r:id="rId1"/>
          <a:extLst>
            <a:ext uri="{FF2B5EF4-FFF2-40B4-BE49-F238E27FC236}">
              <a16:creationId xmlns:a16="http://schemas.microsoft.com/office/drawing/2014/main" id="{9361A723-E60D-7843-9F1F-FD55B7F0F212}"/>
            </a:ext>
          </a:extLst>
        </xdr:cNvPr>
        <xdr:cNvSpPr/>
      </xdr:nvSpPr>
      <xdr:spPr>
        <a:xfrm>
          <a:off x="16906876" y="1689100"/>
          <a:ext cx="1470297" cy="274320"/>
        </a:xfrm>
        <a:prstGeom prst="bevel">
          <a:avLst/>
        </a:prstGeom>
        <a:solidFill>
          <a:srgbClr val="7030A0"/>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ea typeface="游ゴシック" panose="020B0400000000000000" pitchFamily="34" charset="-128"/>
            </a:rPr>
            <a:t>期末評価へ</a:t>
          </a:r>
        </a:p>
      </xdr:txBody>
    </xdr:sp>
    <xdr:clientData/>
  </xdr:twoCellAnchor>
  <xdr:twoCellAnchor>
    <xdr:from>
      <xdr:col>48</xdr:col>
      <xdr:colOff>1</xdr:colOff>
      <xdr:row>1</xdr:row>
      <xdr:rowOff>0</xdr:rowOff>
    </xdr:from>
    <xdr:to>
      <xdr:col>50</xdr:col>
      <xdr:colOff>136798</xdr:colOff>
      <xdr:row>1</xdr:row>
      <xdr:rowOff>274320</xdr:rowOff>
    </xdr:to>
    <xdr:sp macro="" textlink="">
      <xdr:nvSpPr>
        <xdr:cNvPr id="3" name="四角形: 角度付き 5">
          <a:hlinkClick xmlns:r="http://schemas.openxmlformats.org/officeDocument/2006/relationships" r:id="rId2"/>
          <a:extLst>
            <a:ext uri="{FF2B5EF4-FFF2-40B4-BE49-F238E27FC236}">
              <a16:creationId xmlns:a16="http://schemas.microsoft.com/office/drawing/2014/main" id="{A6036437-30F2-B548-B273-1C40F07BF53E}"/>
            </a:ext>
          </a:extLst>
        </xdr:cNvPr>
        <xdr:cNvSpPr/>
      </xdr:nvSpPr>
      <xdr:spPr>
        <a:xfrm>
          <a:off x="16906876" y="254000"/>
          <a:ext cx="1470297" cy="274320"/>
        </a:xfrm>
        <a:prstGeom prst="bevel">
          <a:avLst/>
        </a:prstGeom>
        <a:solidFill>
          <a:schemeClr val="accent2">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solidFill>
                <a:schemeClr val="bg1"/>
              </a:solidFill>
              <a:latin typeface="+mj-lt"/>
              <a:ea typeface="游ゴシック" panose="020B0400000000000000" pitchFamily="34" charset="-128"/>
            </a:rPr>
            <a:t>目ざす姿へ</a:t>
          </a:r>
        </a:p>
      </xdr:txBody>
    </xdr:sp>
    <xdr:clientData/>
  </xdr:twoCellAnchor>
  <xdr:twoCellAnchor>
    <xdr:from>
      <xdr:col>48</xdr:col>
      <xdr:colOff>0</xdr:colOff>
      <xdr:row>2</xdr:row>
      <xdr:rowOff>82550</xdr:rowOff>
    </xdr:from>
    <xdr:to>
      <xdr:col>50</xdr:col>
      <xdr:colOff>129540</xdr:colOff>
      <xdr:row>3</xdr:row>
      <xdr:rowOff>102870</xdr:rowOff>
    </xdr:to>
    <xdr:sp macro="" textlink="">
      <xdr:nvSpPr>
        <xdr:cNvPr id="4" name="四角形: 角度付き 6">
          <a:hlinkClick xmlns:r="http://schemas.openxmlformats.org/officeDocument/2006/relationships" r:id="rId3"/>
          <a:extLst>
            <a:ext uri="{FF2B5EF4-FFF2-40B4-BE49-F238E27FC236}">
              <a16:creationId xmlns:a16="http://schemas.microsoft.com/office/drawing/2014/main" id="{A9D87DF0-B4C8-C845-97FF-5DFF10E5CF7F}"/>
            </a:ext>
          </a:extLst>
        </xdr:cNvPr>
        <xdr:cNvSpPr/>
      </xdr:nvSpPr>
      <xdr:spPr>
        <a:xfrm>
          <a:off x="16906875" y="971550"/>
          <a:ext cx="1463040" cy="274320"/>
        </a:xfrm>
        <a:prstGeom prst="bevel">
          <a:avLst/>
        </a:prstGeom>
        <a:solidFill>
          <a:schemeClr val="accent6">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ea typeface="游ゴシック" panose="020B0400000000000000" pitchFamily="34" charset="-128"/>
            </a:rPr>
            <a:t>日常評価</a:t>
          </a:r>
          <a:r>
            <a:rPr kumimoji="1" lang="en-US" altLang="ja-JP" sz="1200" b="1" i="0" baseline="0">
              <a:ea typeface="游ゴシック" panose="020B0400000000000000" pitchFamily="34" charset="-128"/>
            </a:rPr>
            <a:t>A</a:t>
          </a:r>
          <a:r>
            <a:rPr kumimoji="1" lang="ja-JP" altLang="en-US" sz="1200" b="1" i="0" baseline="0">
              <a:ea typeface="游ゴシック" panose="020B0400000000000000" pitchFamily="34" charset="-128"/>
            </a:rPr>
            <a:t>へ</a:t>
          </a:r>
        </a:p>
      </xdr:txBody>
    </xdr:sp>
    <xdr:clientData/>
  </xdr:twoCellAnchor>
  <xdr:twoCellAnchor>
    <xdr:from>
      <xdr:col>48</xdr:col>
      <xdr:colOff>1</xdr:colOff>
      <xdr:row>1</xdr:row>
      <xdr:rowOff>358775</xdr:rowOff>
    </xdr:from>
    <xdr:to>
      <xdr:col>50</xdr:col>
      <xdr:colOff>136798</xdr:colOff>
      <xdr:row>1</xdr:row>
      <xdr:rowOff>633095</xdr:rowOff>
    </xdr:to>
    <xdr:sp macro="" textlink="">
      <xdr:nvSpPr>
        <xdr:cNvPr id="5" name="四角形: 角度付き 7">
          <a:hlinkClick xmlns:r="http://schemas.openxmlformats.org/officeDocument/2006/relationships" r:id="rId4"/>
          <a:extLst>
            <a:ext uri="{FF2B5EF4-FFF2-40B4-BE49-F238E27FC236}">
              <a16:creationId xmlns:a16="http://schemas.microsoft.com/office/drawing/2014/main" id="{128E0530-2ABA-674B-A2B5-8758D0C0FDDF}"/>
            </a:ext>
          </a:extLst>
        </xdr:cNvPr>
        <xdr:cNvSpPr/>
      </xdr:nvSpPr>
      <xdr:spPr>
        <a:xfrm>
          <a:off x="16906876" y="612775"/>
          <a:ext cx="1470297" cy="274320"/>
        </a:xfrm>
        <a:prstGeom prst="bevel">
          <a:avLst/>
        </a:prstGeom>
        <a:solidFill>
          <a:schemeClr val="accent5">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ea typeface="游ゴシック" panose="020B0400000000000000" pitchFamily="34" charset="-128"/>
            </a:rPr>
            <a:t>授業づくりへ</a:t>
          </a:r>
        </a:p>
      </xdr:txBody>
    </xdr:sp>
    <xdr:clientData/>
  </xdr:twoCellAnchor>
  <xdr:twoCellAnchor>
    <xdr:from>
      <xdr:col>48</xdr:col>
      <xdr:colOff>1</xdr:colOff>
      <xdr:row>3</xdr:row>
      <xdr:rowOff>187325</xdr:rowOff>
    </xdr:from>
    <xdr:to>
      <xdr:col>50</xdr:col>
      <xdr:colOff>136798</xdr:colOff>
      <xdr:row>3</xdr:row>
      <xdr:rowOff>461645</xdr:rowOff>
    </xdr:to>
    <xdr:sp macro="" textlink="">
      <xdr:nvSpPr>
        <xdr:cNvPr id="6" name="四角形: 角度付き 9">
          <a:hlinkClick xmlns:r="http://schemas.openxmlformats.org/officeDocument/2006/relationships" r:id="rId5"/>
          <a:extLst>
            <a:ext uri="{FF2B5EF4-FFF2-40B4-BE49-F238E27FC236}">
              <a16:creationId xmlns:a16="http://schemas.microsoft.com/office/drawing/2014/main" id="{90A233B7-9D6A-EF49-A931-22FAC8BFF201}"/>
            </a:ext>
          </a:extLst>
        </xdr:cNvPr>
        <xdr:cNvSpPr/>
      </xdr:nvSpPr>
      <xdr:spPr>
        <a:xfrm>
          <a:off x="16906876" y="1330325"/>
          <a:ext cx="1470297" cy="274320"/>
        </a:xfrm>
        <a:prstGeom prst="bevel">
          <a:avLst/>
        </a:prstGeom>
        <a:solidFill>
          <a:schemeClr val="accent6">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ea typeface="游ゴシック" panose="020B0400000000000000" pitchFamily="34" charset="-128"/>
            </a:rPr>
            <a:t>日常評価</a:t>
          </a:r>
          <a:r>
            <a:rPr kumimoji="1" lang="en-US" altLang="ja-JP" sz="1200" b="1" i="0" baseline="0">
              <a:ea typeface="游ゴシック" panose="020B0400000000000000" pitchFamily="34" charset="-128"/>
            </a:rPr>
            <a:t>B</a:t>
          </a:r>
          <a:r>
            <a:rPr kumimoji="1" lang="ja-JP" altLang="en-US" sz="1200" b="1" i="0" baseline="0">
              <a:ea typeface="游ゴシック" panose="020B0400000000000000" pitchFamily="34" charset="-128"/>
            </a:rPr>
            <a:t>へ</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152399</xdr:colOff>
      <xdr:row>3</xdr:row>
      <xdr:rowOff>484372</xdr:rowOff>
    </xdr:from>
    <xdr:to>
      <xdr:col>2</xdr:col>
      <xdr:colOff>1249679</xdr:colOff>
      <xdr:row>3</xdr:row>
      <xdr:rowOff>763772</xdr:rowOff>
    </xdr:to>
    <xdr:sp macro="" textlink="">
      <xdr:nvSpPr>
        <xdr:cNvPr id="9" name="四角形: 角度付き 5">
          <a:hlinkClick xmlns:r="http://schemas.openxmlformats.org/officeDocument/2006/relationships" r:id="rId1"/>
          <a:extLst>
            <a:ext uri="{FF2B5EF4-FFF2-40B4-BE49-F238E27FC236}">
              <a16:creationId xmlns:a16="http://schemas.microsoft.com/office/drawing/2014/main" id="{318BD701-A483-814F-AA57-78C35081525D}"/>
            </a:ext>
          </a:extLst>
        </xdr:cNvPr>
        <xdr:cNvSpPr/>
      </xdr:nvSpPr>
      <xdr:spPr>
        <a:xfrm>
          <a:off x="1866899" y="1928997"/>
          <a:ext cx="1097280" cy="279400"/>
        </a:xfrm>
        <a:prstGeom prst="bevel">
          <a:avLst/>
        </a:prstGeom>
        <a:solidFill>
          <a:schemeClr val="accent2">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solidFill>
                <a:schemeClr val="bg1"/>
              </a:solidFill>
              <a:latin typeface="+mj-lt"/>
              <a:ea typeface="游ゴシック" panose="020B0400000000000000" pitchFamily="34" charset="-128"/>
            </a:rPr>
            <a:t>目ざす姿へ</a:t>
          </a:r>
        </a:p>
      </xdr:txBody>
    </xdr:sp>
    <xdr:clientData/>
  </xdr:twoCellAnchor>
  <xdr:twoCellAnchor>
    <xdr:from>
      <xdr:col>5</xdr:col>
      <xdr:colOff>139700</xdr:colOff>
      <xdr:row>3</xdr:row>
      <xdr:rowOff>484372</xdr:rowOff>
    </xdr:from>
    <xdr:to>
      <xdr:col>5</xdr:col>
      <xdr:colOff>1236980</xdr:colOff>
      <xdr:row>3</xdr:row>
      <xdr:rowOff>763772</xdr:rowOff>
    </xdr:to>
    <xdr:sp macro="" textlink="">
      <xdr:nvSpPr>
        <xdr:cNvPr id="11" name="四角形: 角度付き 5">
          <a:hlinkClick xmlns:r="http://schemas.openxmlformats.org/officeDocument/2006/relationships" r:id="rId2"/>
          <a:extLst>
            <a:ext uri="{FF2B5EF4-FFF2-40B4-BE49-F238E27FC236}">
              <a16:creationId xmlns:a16="http://schemas.microsoft.com/office/drawing/2014/main" id="{7FE3C758-3B61-E941-A8E8-154263868EDA}"/>
            </a:ext>
          </a:extLst>
        </xdr:cNvPr>
        <xdr:cNvSpPr/>
      </xdr:nvSpPr>
      <xdr:spPr>
        <a:xfrm>
          <a:off x="6330950" y="1928997"/>
          <a:ext cx="1097280" cy="279400"/>
        </a:xfrm>
        <a:prstGeom prst="bevel">
          <a:avLst/>
        </a:prstGeom>
        <a:solidFill>
          <a:schemeClr val="accent3">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solidFill>
                <a:schemeClr val="bg1"/>
              </a:solidFill>
              <a:latin typeface="+mj-lt"/>
              <a:ea typeface="游ゴシック" panose="020B0400000000000000" pitchFamily="34" charset="-128"/>
            </a:rPr>
            <a:t>文末リスト</a:t>
          </a:r>
        </a:p>
      </xdr:txBody>
    </xdr:sp>
    <xdr:clientData/>
  </xdr:twoCellAnchor>
  <xdr:twoCellAnchor>
    <xdr:from>
      <xdr:col>4</xdr:col>
      <xdr:colOff>206375</xdr:colOff>
      <xdr:row>3</xdr:row>
      <xdr:rowOff>492126</xdr:rowOff>
    </xdr:from>
    <xdr:to>
      <xdr:col>4</xdr:col>
      <xdr:colOff>1346840</xdr:colOff>
      <xdr:row>3</xdr:row>
      <xdr:rowOff>763772</xdr:rowOff>
    </xdr:to>
    <xdr:sp macro="" textlink="">
      <xdr:nvSpPr>
        <xdr:cNvPr id="2" name="四角形: 角度付き 6">
          <a:hlinkClick xmlns:r="http://schemas.openxmlformats.org/officeDocument/2006/relationships" r:id="rId3"/>
          <a:extLst>
            <a:ext uri="{FF2B5EF4-FFF2-40B4-BE49-F238E27FC236}">
              <a16:creationId xmlns:a16="http://schemas.microsoft.com/office/drawing/2014/main" id="{BDB32D13-9BFB-274A-837D-58AB81F217AF}"/>
            </a:ext>
          </a:extLst>
        </xdr:cNvPr>
        <xdr:cNvSpPr/>
      </xdr:nvSpPr>
      <xdr:spPr>
        <a:xfrm>
          <a:off x="4778375" y="1936751"/>
          <a:ext cx="1140465" cy="271646"/>
        </a:xfrm>
        <a:prstGeom prst="bevel">
          <a:avLst/>
        </a:prstGeom>
        <a:solidFill>
          <a:schemeClr val="accent6">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ea typeface="游ゴシック" panose="020B0400000000000000" pitchFamily="34" charset="-128"/>
            </a:rPr>
            <a:t>日常評価</a:t>
          </a:r>
          <a:r>
            <a:rPr kumimoji="1" lang="en-US" altLang="ja-JP" sz="1200" b="1" i="0" baseline="0">
              <a:ea typeface="游ゴシック" panose="020B0400000000000000" pitchFamily="34" charset="-128"/>
            </a:rPr>
            <a:t>A</a:t>
          </a:r>
          <a:r>
            <a:rPr kumimoji="1" lang="ja-JP" altLang="en-US" sz="1200" b="1" i="0" baseline="0">
              <a:ea typeface="游ゴシック" panose="020B0400000000000000" pitchFamily="34" charset="-128"/>
            </a:rPr>
            <a:t>へ</a:t>
          </a:r>
        </a:p>
      </xdr:txBody>
    </xdr:sp>
    <xdr:clientData/>
  </xdr:twoCellAnchor>
  <xdr:twoCellAnchor>
    <xdr:from>
      <xdr:col>4</xdr:col>
      <xdr:colOff>206375</xdr:colOff>
      <xdr:row>3</xdr:row>
      <xdr:rowOff>826235</xdr:rowOff>
    </xdr:from>
    <xdr:to>
      <xdr:col>4</xdr:col>
      <xdr:colOff>1365250</xdr:colOff>
      <xdr:row>3</xdr:row>
      <xdr:rowOff>1100555</xdr:rowOff>
    </xdr:to>
    <xdr:sp macro="" textlink="">
      <xdr:nvSpPr>
        <xdr:cNvPr id="5" name="四角形: 角度付き 9">
          <a:hlinkClick xmlns:r="http://schemas.openxmlformats.org/officeDocument/2006/relationships" r:id="rId4"/>
          <a:extLst>
            <a:ext uri="{FF2B5EF4-FFF2-40B4-BE49-F238E27FC236}">
              <a16:creationId xmlns:a16="http://schemas.microsoft.com/office/drawing/2014/main" id="{2578CBD1-79BB-2242-A3A0-1625DB403960}"/>
            </a:ext>
          </a:extLst>
        </xdr:cNvPr>
        <xdr:cNvSpPr/>
      </xdr:nvSpPr>
      <xdr:spPr>
        <a:xfrm>
          <a:off x="4778375" y="2270860"/>
          <a:ext cx="1158875" cy="274320"/>
        </a:xfrm>
        <a:prstGeom prst="bevel">
          <a:avLst/>
        </a:prstGeom>
        <a:solidFill>
          <a:schemeClr val="accent6">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ea typeface="游ゴシック" panose="020B0400000000000000" pitchFamily="34" charset="-128"/>
            </a:rPr>
            <a:t>日常評価</a:t>
          </a:r>
          <a:r>
            <a:rPr kumimoji="1" lang="en-US" altLang="ja-JP" sz="1200" b="1" i="0" baseline="0">
              <a:ea typeface="游ゴシック" panose="020B0400000000000000" pitchFamily="34" charset="-128"/>
            </a:rPr>
            <a:t>B</a:t>
          </a:r>
          <a:r>
            <a:rPr kumimoji="1" lang="ja-JP" altLang="en-US" sz="1200" b="1" i="0" baseline="0">
              <a:ea typeface="游ゴシック" panose="020B0400000000000000" pitchFamily="34" charset="-128"/>
            </a:rPr>
            <a:t>へ</a:t>
          </a:r>
        </a:p>
      </xdr:txBody>
    </xdr:sp>
    <xdr:clientData/>
  </xdr:twoCellAnchor>
  <xdr:twoCellAnchor>
    <xdr:from>
      <xdr:col>3</xdr:col>
      <xdr:colOff>120650</xdr:colOff>
      <xdr:row>3</xdr:row>
      <xdr:rowOff>492126</xdr:rowOff>
    </xdr:from>
    <xdr:to>
      <xdr:col>3</xdr:col>
      <xdr:colOff>1261115</xdr:colOff>
      <xdr:row>3</xdr:row>
      <xdr:rowOff>763772</xdr:rowOff>
    </xdr:to>
    <xdr:sp macro="" textlink="">
      <xdr:nvSpPr>
        <xdr:cNvPr id="10" name="四角形: 角度付き 6">
          <a:hlinkClick xmlns:r="http://schemas.openxmlformats.org/officeDocument/2006/relationships" r:id="rId3"/>
          <a:extLst>
            <a:ext uri="{FF2B5EF4-FFF2-40B4-BE49-F238E27FC236}">
              <a16:creationId xmlns:a16="http://schemas.microsoft.com/office/drawing/2014/main" id="{CFDC877D-1B1C-A147-8D78-EFC64E19B758}"/>
            </a:ext>
          </a:extLst>
        </xdr:cNvPr>
        <xdr:cNvSpPr/>
      </xdr:nvSpPr>
      <xdr:spPr>
        <a:xfrm>
          <a:off x="3263900" y="1936751"/>
          <a:ext cx="1140465" cy="271646"/>
        </a:xfrm>
        <a:prstGeom prst="bevel">
          <a:avLst/>
        </a:prstGeom>
        <a:solidFill>
          <a:schemeClr val="accent6">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ea typeface="游ゴシック" panose="020B0400000000000000" pitchFamily="34" charset="-128"/>
            </a:rPr>
            <a:t>日常評価</a:t>
          </a:r>
          <a:r>
            <a:rPr kumimoji="1" lang="en-US" altLang="ja-JP" sz="1200" b="1" i="0" baseline="0">
              <a:ea typeface="游ゴシック" panose="020B0400000000000000" pitchFamily="34" charset="-128"/>
            </a:rPr>
            <a:t>A</a:t>
          </a:r>
          <a:r>
            <a:rPr kumimoji="1" lang="ja-JP" altLang="en-US" sz="1200" b="1" i="0" baseline="0">
              <a:ea typeface="游ゴシック" panose="020B0400000000000000" pitchFamily="34" charset="-128"/>
            </a:rPr>
            <a:t>へ</a:t>
          </a:r>
        </a:p>
      </xdr:txBody>
    </xdr:sp>
    <xdr:clientData/>
  </xdr:twoCellAnchor>
  <xdr:twoCellAnchor>
    <xdr:from>
      <xdr:col>3</xdr:col>
      <xdr:colOff>120650</xdr:colOff>
      <xdr:row>3</xdr:row>
      <xdr:rowOff>819885</xdr:rowOff>
    </xdr:from>
    <xdr:to>
      <xdr:col>3</xdr:col>
      <xdr:colOff>1279525</xdr:colOff>
      <xdr:row>3</xdr:row>
      <xdr:rowOff>1094205</xdr:rowOff>
    </xdr:to>
    <xdr:sp macro="" textlink="">
      <xdr:nvSpPr>
        <xdr:cNvPr id="12" name="四角形: 角度付き 9">
          <a:hlinkClick xmlns:r="http://schemas.openxmlformats.org/officeDocument/2006/relationships" r:id="rId4"/>
          <a:extLst>
            <a:ext uri="{FF2B5EF4-FFF2-40B4-BE49-F238E27FC236}">
              <a16:creationId xmlns:a16="http://schemas.microsoft.com/office/drawing/2014/main" id="{7D4FD742-4942-F34C-A50C-CE4D6DBD5E21}"/>
            </a:ext>
          </a:extLst>
        </xdr:cNvPr>
        <xdr:cNvSpPr/>
      </xdr:nvSpPr>
      <xdr:spPr>
        <a:xfrm>
          <a:off x="3263900" y="2264510"/>
          <a:ext cx="1158875" cy="274320"/>
        </a:xfrm>
        <a:prstGeom prst="bevel">
          <a:avLst/>
        </a:prstGeom>
        <a:solidFill>
          <a:schemeClr val="accent6">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ea typeface="游ゴシック" panose="020B0400000000000000" pitchFamily="34" charset="-128"/>
            </a:rPr>
            <a:t>日常評価</a:t>
          </a:r>
          <a:r>
            <a:rPr kumimoji="1" lang="en-US" altLang="ja-JP" sz="1200" b="1" i="0" baseline="0">
              <a:ea typeface="游ゴシック" panose="020B0400000000000000" pitchFamily="34" charset="-128"/>
            </a:rPr>
            <a:t>B</a:t>
          </a:r>
          <a:r>
            <a:rPr kumimoji="1" lang="ja-JP" altLang="en-US" sz="1200" b="1" i="0" baseline="0">
              <a:ea typeface="游ゴシック" panose="020B0400000000000000" pitchFamily="34" charset="-128"/>
            </a:rPr>
            <a:t>へ</a:t>
          </a:r>
        </a:p>
      </xdr:txBody>
    </xdr:sp>
    <xdr:clientData/>
  </xdr:twoCellAnchor>
  <xdr:twoCellAnchor>
    <xdr:from>
      <xdr:col>13</xdr:col>
      <xdr:colOff>1</xdr:colOff>
      <xdr:row>3</xdr:row>
      <xdr:rowOff>244475</xdr:rowOff>
    </xdr:from>
    <xdr:to>
      <xdr:col>55</xdr:col>
      <xdr:colOff>152673</xdr:colOff>
      <xdr:row>3</xdr:row>
      <xdr:rowOff>518795</xdr:rowOff>
    </xdr:to>
    <xdr:sp macro="" textlink="">
      <xdr:nvSpPr>
        <xdr:cNvPr id="23" name="四角形: 角度付き 2">
          <a:hlinkClick xmlns:r="http://schemas.openxmlformats.org/officeDocument/2006/relationships" r:id="rId5"/>
          <a:extLst>
            <a:ext uri="{FF2B5EF4-FFF2-40B4-BE49-F238E27FC236}">
              <a16:creationId xmlns:a16="http://schemas.microsoft.com/office/drawing/2014/main" id="{1794DBF5-1FF7-9A49-A179-3CFC2E94BF14}"/>
            </a:ext>
          </a:extLst>
        </xdr:cNvPr>
        <xdr:cNvSpPr/>
      </xdr:nvSpPr>
      <xdr:spPr>
        <a:xfrm>
          <a:off x="16954501" y="1689100"/>
          <a:ext cx="1470297" cy="274320"/>
        </a:xfrm>
        <a:prstGeom prst="bevel">
          <a:avLst/>
        </a:prstGeom>
        <a:solidFill>
          <a:srgbClr val="7030A0"/>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ea typeface="游ゴシック" panose="020B0400000000000000" pitchFamily="34" charset="-128"/>
            </a:rPr>
            <a:t>期末評価へ</a:t>
          </a:r>
        </a:p>
      </xdr:txBody>
    </xdr:sp>
    <xdr:clientData/>
  </xdr:twoCellAnchor>
  <xdr:twoCellAnchor>
    <xdr:from>
      <xdr:col>13</xdr:col>
      <xdr:colOff>1</xdr:colOff>
      <xdr:row>1</xdr:row>
      <xdr:rowOff>0</xdr:rowOff>
    </xdr:from>
    <xdr:to>
      <xdr:col>55</xdr:col>
      <xdr:colOff>152673</xdr:colOff>
      <xdr:row>1</xdr:row>
      <xdr:rowOff>274320</xdr:rowOff>
    </xdr:to>
    <xdr:sp macro="" textlink="">
      <xdr:nvSpPr>
        <xdr:cNvPr id="24" name="四角形: 角度付き 5">
          <a:hlinkClick xmlns:r="http://schemas.openxmlformats.org/officeDocument/2006/relationships" r:id="rId1"/>
          <a:extLst>
            <a:ext uri="{FF2B5EF4-FFF2-40B4-BE49-F238E27FC236}">
              <a16:creationId xmlns:a16="http://schemas.microsoft.com/office/drawing/2014/main" id="{54DF0448-484E-8B43-9AD8-53E942106D94}"/>
            </a:ext>
          </a:extLst>
        </xdr:cNvPr>
        <xdr:cNvSpPr/>
      </xdr:nvSpPr>
      <xdr:spPr>
        <a:xfrm>
          <a:off x="16954501" y="254000"/>
          <a:ext cx="1470297" cy="274320"/>
        </a:xfrm>
        <a:prstGeom prst="bevel">
          <a:avLst/>
        </a:prstGeom>
        <a:solidFill>
          <a:schemeClr val="accent2">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solidFill>
                <a:schemeClr val="bg1"/>
              </a:solidFill>
              <a:latin typeface="+mj-lt"/>
              <a:ea typeface="游ゴシック" panose="020B0400000000000000" pitchFamily="34" charset="-128"/>
            </a:rPr>
            <a:t>目ざす姿へ</a:t>
          </a:r>
        </a:p>
      </xdr:txBody>
    </xdr:sp>
    <xdr:clientData/>
  </xdr:twoCellAnchor>
  <xdr:twoCellAnchor>
    <xdr:from>
      <xdr:col>13</xdr:col>
      <xdr:colOff>0</xdr:colOff>
      <xdr:row>1</xdr:row>
      <xdr:rowOff>717550</xdr:rowOff>
    </xdr:from>
    <xdr:to>
      <xdr:col>55</xdr:col>
      <xdr:colOff>145415</xdr:colOff>
      <xdr:row>2</xdr:row>
      <xdr:rowOff>102870</xdr:rowOff>
    </xdr:to>
    <xdr:sp macro="" textlink="">
      <xdr:nvSpPr>
        <xdr:cNvPr id="25" name="四角形: 角度付き 6">
          <a:hlinkClick xmlns:r="http://schemas.openxmlformats.org/officeDocument/2006/relationships" r:id="rId3"/>
          <a:extLst>
            <a:ext uri="{FF2B5EF4-FFF2-40B4-BE49-F238E27FC236}">
              <a16:creationId xmlns:a16="http://schemas.microsoft.com/office/drawing/2014/main" id="{5C359220-0E38-724F-B27B-682E89462F79}"/>
            </a:ext>
          </a:extLst>
        </xdr:cNvPr>
        <xdr:cNvSpPr/>
      </xdr:nvSpPr>
      <xdr:spPr>
        <a:xfrm>
          <a:off x="16954500" y="971550"/>
          <a:ext cx="1463040" cy="274320"/>
        </a:xfrm>
        <a:prstGeom prst="bevel">
          <a:avLst/>
        </a:prstGeom>
        <a:solidFill>
          <a:schemeClr val="accent6">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ea typeface="游ゴシック" panose="020B0400000000000000" pitchFamily="34" charset="-128"/>
            </a:rPr>
            <a:t>日常評価</a:t>
          </a:r>
          <a:r>
            <a:rPr kumimoji="1" lang="en-US" altLang="ja-JP" sz="1200" b="1" i="0" baseline="0">
              <a:ea typeface="游ゴシック" panose="020B0400000000000000" pitchFamily="34" charset="-128"/>
            </a:rPr>
            <a:t>A</a:t>
          </a:r>
          <a:r>
            <a:rPr kumimoji="1" lang="ja-JP" altLang="en-US" sz="1200" b="1" i="0" baseline="0">
              <a:ea typeface="游ゴシック" panose="020B0400000000000000" pitchFamily="34" charset="-128"/>
            </a:rPr>
            <a:t>へ</a:t>
          </a:r>
        </a:p>
      </xdr:txBody>
    </xdr:sp>
    <xdr:clientData/>
  </xdr:twoCellAnchor>
  <xdr:twoCellAnchor>
    <xdr:from>
      <xdr:col>13</xdr:col>
      <xdr:colOff>1</xdr:colOff>
      <xdr:row>1</xdr:row>
      <xdr:rowOff>358775</xdr:rowOff>
    </xdr:from>
    <xdr:to>
      <xdr:col>55</xdr:col>
      <xdr:colOff>152673</xdr:colOff>
      <xdr:row>1</xdr:row>
      <xdr:rowOff>633095</xdr:rowOff>
    </xdr:to>
    <xdr:sp macro="" textlink="">
      <xdr:nvSpPr>
        <xdr:cNvPr id="26" name="四角形: 角度付き 7">
          <a:hlinkClick xmlns:r="http://schemas.openxmlformats.org/officeDocument/2006/relationships" r:id="rId6"/>
          <a:extLst>
            <a:ext uri="{FF2B5EF4-FFF2-40B4-BE49-F238E27FC236}">
              <a16:creationId xmlns:a16="http://schemas.microsoft.com/office/drawing/2014/main" id="{7F36F69A-5809-DC46-8528-16DF0D376606}"/>
            </a:ext>
          </a:extLst>
        </xdr:cNvPr>
        <xdr:cNvSpPr/>
      </xdr:nvSpPr>
      <xdr:spPr>
        <a:xfrm>
          <a:off x="16954501" y="612775"/>
          <a:ext cx="1470297" cy="274320"/>
        </a:xfrm>
        <a:prstGeom prst="bevel">
          <a:avLst/>
        </a:prstGeom>
        <a:solidFill>
          <a:schemeClr val="accent5">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ea typeface="游ゴシック" panose="020B0400000000000000" pitchFamily="34" charset="-128"/>
            </a:rPr>
            <a:t>授業づくりへ</a:t>
          </a:r>
        </a:p>
      </xdr:txBody>
    </xdr:sp>
    <xdr:clientData/>
  </xdr:twoCellAnchor>
  <xdr:twoCellAnchor>
    <xdr:from>
      <xdr:col>13</xdr:col>
      <xdr:colOff>1</xdr:colOff>
      <xdr:row>2</xdr:row>
      <xdr:rowOff>187325</xdr:rowOff>
    </xdr:from>
    <xdr:to>
      <xdr:col>55</xdr:col>
      <xdr:colOff>152673</xdr:colOff>
      <xdr:row>3</xdr:row>
      <xdr:rowOff>160020</xdr:rowOff>
    </xdr:to>
    <xdr:sp macro="" textlink="">
      <xdr:nvSpPr>
        <xdr:cNvPr id="27" name="四角形: 角度付き 9">
          <a:hlinkClick xmlns:r="http://schemas.openxmlformats.org/officeDocument/2006/relationships" r:id="rId4"/>
          <a:extLst>
            <a:ext uri="{FF2B5EF4-FFF2-40B4-BE49-F238E27FC236}">
              <a16:creationId xmlns:a16="http://schemas.microsoft.com/office/drawing/2014/main" id="{23B0C65D-126E-7E48-97F4-694C2D3D0655}"/>
            </a:ext>
          </a:extLst>
        </xdr:cNvPr>
        <xdr:cNvSpPr/>
      </xdr:nvSpPr>
      <xdr:spPr>
        <a:xfrm>
          <a:off x="16954501" y="1330325"/>
          <a:ext cx="1470297" cy="274320"/>
        </a:xfrm>
        <a:prstGeom prst="bevel">
          <a:avLst/>
        </a:prstGeom>
        <a:solidFill>
          <a:schemeClr val="accent6">
            <a:lumMod val="75000"/>
          </a:schemeClr>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ea typeface="游ゴシック" panose="020B0400000000000000" pitchFamily="34" charset="-128"/>
            </a:rPr>
            <a:t>日常評価</a:t>
          </a:r>
          <a:r>
            <a:rPr kumimoji="1" lang="en-US" altLang="ja-JP" sz="1200" b="1" i="0" baseline="0">
              <a:ea typeface="游ゴシック" panose="020B0400000000000000" pitchFamily="34" charset="-128"/>
            </a:rPr>
            <a:t>B</a:t>
          </a:r>
          <a:r>
            <a:rPr kumimoji="1" lang="ja-JP" altLang="en-US" sz="1200" b="1" i="0" baseline="0">
              <a:ea typeface="游ゴシック" panose="020B0400000000000000" pitchFamily="34" charset="-128"/>
            </a:rPr>
            <a:t>へ</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723900</xdr:colOff>
      <xdr:row>1</xdr:row>
      <xdr:rowOff>171986</xdr:rowOff>
    </xdr:from>
    <xdr:to>
      <xdr:col>3</xdr:col>
      <xdr:colOff>2186940</xdr:colOff>
      <xdr:row>1</xdr:row>
      <xdr:rowOff>446306</xdr:rowOff>
    </xdr:to>
    <xdr:sp macro="" textlink="">
      <xdr:nvSpPr>
        <xdr:cNvPr id="7" name="四角形: 角度付き 2">
          <a:hlinkClick xmlns:r="http://schemas.openxmlformats.org/officeDocument/2006/relationships" r:id="rId1"/>
          <a:extLst>
            <a:ext uri="{FF2B5EF4-FFF2-40B4-BE49-F238E27FC236}">
              <a16:creationId xmlns:a16="http://schemas.microsoft.com/office/drawing/2014/main" id="{C3073778-BCDB-2542-AD91-03D98CBFEFBB}"/>
            </a:ext>
          </a:extLst>
        </xdr:cNvPr>
        <xdr:cNvSpPr/>
      </xdr:nvSpPr>
      <xdr:spPr>
        <a:xfrm>
          <a:off x="6146800" y="425986"/>
          <a:ext cx="1463040" cy="274320"/>
        </a:xfrm>
        <a:prstGeom prst="bevel">
          <a:avLst/>
        </a:prstGeom>
        <a:solidFill>
          <a:srgbClr val="7030A0"/>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200" b="1" i="0" baseline="0">
              <a:ea typeface="游ゴシック" panose="020B0400000000000000" pitchFamily="34" charset="-128"/>
            </a:rPr>
            <a:t>期末評価へ</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A9123AB-0563-4F22-A5C7-7896622FECD3}" name="テーブル1" displayName="テーブル1" ref="T5:BB7" totalsRowShown="0" headerRowDxfId="37" dataDxfId="35" headerRowBorderDxfId="36">
  <autoFilter ref="T5:BB7" xr:uid="{DA9123AB-0563-4F22-A5C7-7896622FECD3}"/>
  <tableColumns count="35">
    <tableColumn id="1" xr3:uid="{E1BC87ED-061F-4692-937B-DBCE977785C2}" name="1どうとくが始まるよ" dataDxfId="34">
      <calculatedColumnFormula>授業づくり!B4</calculatedColumnFormula>
    </tableColumn>
    <tableColumn id="2" xr3:uid="{DE2E0FCD-DE35-4D4C-8253-2333A20731BC}" name="2あいさつ名人" dataDxfId="33">
      <calculatedColumnFormula>授業づくり!B6</calculatedColumnFormula>
    </tableColumn>
    <tableColumn id="3" xr3:uid="{464DAB24-8B05-4DAC-A30F-32923C246CEB}" name="3きらきらカード" dataDxfId="32">
      <calculatedColumnFormula>授業づくり!B8</calculatedColumnFormula>
    </tableColumn>
    <tableColumn id="4" xr3:uid="{B4E430F6-1A63-4626-BBE2-C5E0DEDAA7BD}" name="4日曜日の公園で" dataDxfId="31">
      <calculatedColumnFormula>授業づくり!B10</calculatedColumnFormula>
    </tableColumn>
    <tableColumn id="5" xr3:uid="{3D257953-3E03-4C85-B3C3-FCFBE8A8A1BC}" name="5道夫とぼく" dataDxfId="30">
      <calculatedColumnFormula>授業づくり!B12</calculatedColumnFormula>
    </tableColumn>
    <tableColumn id="6" xr3:uid="{1853769A-750C-493B-8288-367C03E1B99A}" name="6よごれた絵" dataDxfId="29">
      <calculatedColumnFormula>授業づくり!B14</calculatedColumnFormula>
    </tableColumn>
    <tableColumn id="7" xr3:uid="{FEBAA027-79CB-4643-8F15-97CB36DD7D53}" name="7友だち屋" dataDxfId="28">
      <calculatedColumnFormula>授業づくり!B16</calculatedColumnFormula>
    </tableColumn>
    <tableColumn id="8" xr3:uid="{AF8BAFAD-C792-4FD0-BAAA-7BD5D71864E5}" name="8教えてあげる？持ってあげる？" dataDxfId="27">
      <calculatedColumnFormula>授業づくり!B18</calculatedColumnFormula>
    </tableColumn>
    <tableColumn id="9" xr3:uid="{805787ED-3986-4BA0-99A9-0B6741D88462}" name="9やめられない" dataDxfId="26">
      <calculatedColumnFormula>授業づくり!B20</calculatedColumnFormula>
    </tableColumn>
    <tableColumn id="10" xr3:uid="{5539CF6A-1196-4AF3-BA3A-BD05BB83C1D6}" name="10マリーゴールド" dataDxfId="25">
      <calculatedColumnFormula>授業づくり!B22</calculatedColumnFormula>
    </tableColumn>
    <tableColumn id="11" xr3:uid="{B57DFB10-C855-48DE-8745-4675B1BCB281}" name="11生きている仲間" dataDxfId="24">
      <calculatedColumnFormula>授業づくり!B24</calculatedColumnFormula>
    </tableColumn>
    <tableColumn id="12" xr3:uid="{467EF005-A0ED-4FBF-906D-08013AA641C9}" name="12ヤゴきゅう出大作戦" dataDxfId="23">
      <calculatedColumnFormula>授業づくり!B26</calculatedColumnFormula>
    </tableColumn>
    <tableColumn id="13" xr3:uid="{8355F95F-4D2F-4F06-B997-924FED12E233}" name="13目の前は青空" dataDxfId="22">
      <calculatedColumnFormula>授業づくり!B28</calculatedColumnFormula>
    </tableColumn>
    <tableColumn id="14" xr3:uid="{D41604E6-0301-4298-B842-1A65D80D5430}" name="14たてわりはんそうじ" dataDxfId="21">
      <calculatedColumnFormula>授業づくり!B30</calculatedColumnFormula>
    </tableColumn>
    <tableColumn id="15" xr3:uid="{19122C39-F5F3-411A-AD4C-2FE87F5DDE68}" name="15大切なものは何ですか" dataDxfId="20">
      <calculatedColumnFormula>授業づくり!B32</calculatedColumnFormula>
    </tableColumn>
    <tableColumn id="16" xr3:uid="{BFD53B08-7DBC-42F1-A3F0-22A7DD4E0A21}" name="16黄金の魚" dataDxfId="19">
      <calculatedColumnFormula>授業づくり!B34</calculatedColumnFormula>
    </tableColumn>
    <tableColumn id="17" xr3:uid="{EB926F9B-6F4E-4A12-A5C5-3D1D82B7347F}" name="17三人の仕事" dataDxfId="18">
      <calculatedColumnFormula>授業づくり!B36</calculatedColumnFormula>
    </tableColumn>
    <tableColumn id="18" xr3:uid="{1C7BC92E-6DA2-4119-A681-675326960A42}" name="18きまりのない国" dataDxfId="17">
      <calculatedColumnFormula>授業づくり!B38</calculatedColumnFormula>
    </tableColumn>
    <tableColumn id="19" xr3:uid="{48A8F1CF-F2C0-4104-8647-5506B9FFC163}" name="19三年元気組" dataDxfId="16">
      <calculatedColumnFormula>授業づくり!B40</calculatedColumnFormula>
    </tableColumn>
    <tableColumn id="20" xr3:uid="{6A0E7F8B-4A35-4D3A-920F-BB36A216182E}" name="20言わなきゃ" dataDxfId="15">
      <calculatedColumnFormula>授業づくり!B42</calculatedColumnFormula>
    </tableColumn>
    <tableColumn id="21" xr3:uid="{AADBCB13-2EBF-4F6D-A5C9-D7F7DD7B79A8}" name="21なおとからのしつもん" dataDxfId="14">
      <calculatedColumnFormula>授業づくり!B44</calculatedColumnFormula>
    </tableColumn>
    <tableColumn id="22" xr3:uid="{755B9E66-4BC8-4526-96FA-48079561D20F}" name="22モンたんとケロきち" dataDxfId="13">
      <calculatedColumnFormula>授業づくり!B46</calculatedColumnFormula>
    </tableColumn>
    <tableColumn id="23" xr3:uid="{F60C5B62-AF70-46DE-BCF7-0DBAD9361E6E}" name="23とくジーのおまじない" dataDxfId="12">
      <calculatedColumnFormula>授業づくり!B48</calculatedColumnFormula>
    </tableColumn>
    <tableColumn id="24" xr3:uid="{6BECAE49-CD84-45CF-B1A9-4E8CC57DA4EE}" name="24ふろしき" dataDxfId="11">
      <calculatedColumnFormula>授業づくり!B50</calculatedColumnFormula>
    </tableColumn>
    <tableColumn id="25" xr3:uid="{37B53D39-41AC-4B86-ABBF-E7B409841D7C}" name="25まわりを見つめて" dataDxfId="10">
      <calculatedColumnFormula>授業づくり!B52</calculatedColumnFormula>
    </tableColumn>
    <tableColumn id="26" xr3:uid="{34CF0EE5-971B-43AF-8D0B-10F5E80EE1F6}" name="26マサラップ" dataDxfId="9">
      <calculatedColumnFormula>授業づくり!B54</calculatedColumnFormula>
    </tableColumn>
    <tableColumn id="27" xr3:uid="{939ADFC1-710A-4377-A4DC-B2CBD19A4C2E}" name="27親切がいっぱい" dataDxfId="8">
      <calculatedColumnFormula>授業づくり!B56</calculatedColumnFormula>
    </tableColumn>
    <tableColumn id="28" xr3:uid="{D740A70D-5A08-4777-B1FF-EE6A947E37E7}" name="28「わたしらしさ」をのばすために" dataDxfId="7">
      <calculatedColumnFormula>授業づくり!B58</calculatedColumnFormula>
    </tableColumn>
    <tableColumn id="29" xr3:uid="{CAC1CD68-9BCA-49C0-A1F8-59357BA61F3B}" name="29学校のぶどう" dataDxfId="6">
      <calculatedColumnFormula>授業づくり!B60</calculatedColumnFormula>
    </tableColumn>
    <tableColumn id="30" xr3:uid="{B3AB6B35-FDA4-481C-8564-00665E369666}" name="30ボールのきまり" dataDxfId="5">
      <calculatedColumnFormula>授業づくり!B62</calculatedColumnFormula>
    </tableColumn>
    <tableColumn id="31" xr3:uid="{B8648801-1D76-48B3-B1F1-8FC3B25C8F7B}" name="31よわむし太郎" dataDxfId="4">
      <calculatedColumnFormula>授業づくり!B64</calculatedColumnFormula>
    </tableColumn>
    <tableColumn id="32" xr3:uid="{B37DFFFC-652C-4769-AC9D-76580F90B814}" name="32漢字に思いをこめて" dataDxfId="3">
      <calculatedColumnFormula>授業づくり!B66</calculatedColumnFormula>
    </tableColumn>
    <tableColumn id="33" xr3:uid="{22F90DFF-C56C-4849-9BAE-BCDAEF08DBC3}" name="33ありがとうの気持ちをこめて" dataDxfId="2">
      <calculatedColumnFormula>授業づくり!B68</calculatedColumnFormula>
    </tableColumn>
    <tableColumn id="34" xr3:uid="{BE108340-342E-4750-B445-D8B85C5D2BCF}" name="34ヌチヌグスージ――命の祭り" dataDxfId="1">
      <calculatedColumnFormula>授業づくり!B70</calculatedColumnFormula>
    </tableColumn>
    <tableColumn id="35" xr3:uid="{65E6D9A0-CF03-43A1-9625-4E8AFB7592E1}" name="35スーパーパティシエ物語" dataDxfId="0">
      <calculatedColumnFormula>授業づくり!B72</calculatedColumnFormula>
    </tableColumn>
  </tableColumns>
  <tableStyleInfo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5"/>
        </a:solidFill>
        <a:ln>
          <a:solidFill>
            <a:schemeClr val="tx2"/>
          </a:solidFill>
        </a:ln>
      </a:spPr>
      <a:bodyPr vertOverflow="clip" horzOverflow="clip" rtlCol="0" anchor="ctr"/>
      <a:lstStyle>
        <a:defPPr algn="ctr">
          <a:defRPr kumimoji="1" sz="1100"/>
        </a:defPPr>
      </a:lstStyle>
      <a:style>
        <a:lnRef idx="2">
          <a:schemeClr val="accent2">
            <a:shade val="50000"/>
          </a:schemeClr>
        </a:lnRef>
        <a:fillRef idx="1">
          <a:schemeClr val="accent2"/>
        </a:fillRef>
        <a:effectRef idx="0">
          <a:schemeClr val="accent2"/>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5C021-6134-4F9B-B904-DB9268810F0D}">
  <sheetPr>
    <tabColor theme="7" tint="-0.499984740745262"/>
    <pageSetUpPr fitToPage="1"/>
  </sheetPr>
  <dimension ref="A1:B49"/>
  <sheetViews>
    <sheetView showGridLines="0" tabSelected="1" zoomScaleNormal="100" workbookViewId="0">
      <pane ySplit="4" topLeftCell="A5" activePane="bottomLeft" state="frozen"/>
      <selection pane="bottomLeft" activeCell="B5" sqref="B5"/>
    </sheetView>
  </sheetViews>
  <sheetFormatPr defaultColWidth="8.875" defaultRowHeight="18.75" x14ac:dyDescent="0.4"/>
  <cols>
    <col min="1" max="1" width="11.375" style="10" customWidth="1"/>
    <col min="2" max="2" width="50.125" style="10" customWidth="1"/>
    <col min="3" max="4" width="8.875" style="10"/>
    <col min="5" max="5" width="14.375" style="10" customWidth="1"/>
    <col min="6" max="6" width="4" style="10" customWidth="1"/>
    <col min="7" max="16384" width="8.875" style="10"/>
  </cols>
  <sheetData>
    <row r="1" spans="1:2" ht="19.5" x14ac:dyDescent="0.4">
      <c r="A1" s="91" t="s">
        <v>203</v>
      </c>
      <c r="B1" s="92"/>
    </row>
    <row r="2" spans="1:2" ht="99.95" customHeight="1" x14ac:dyDescent="0.4">
      <c r="A2" s="89" t="s">
        <v>200</v>
      </c>
      <c r="B2" s="89"/>
    </row>
    <row r="3" spans="1:2" ht="30" customHeight="1" x14ac:dyDescent="0.4">
      <c r="A3" s="163" t="s">
        <v>199</v>
      </c>
      <c r="B3" s="163"/>
    </row>
    <row r="4" spans="1:2" ht="24" x14ac:dyDescent="0.4">
      <c r="A4" s="88" t="s">
        <v>0</v>
      </c>
      <c r="B4" s="88" t="s">
        <v>1</v>
      </c>
    </row>
    <row r="5" spans="1:2" ht="20.100000000000001" customHeight="1" x14ac:dyDescent="0.4">
      <c r="A5" s="90">
        <v>1</v>
      </c>
      <c r="B5" s="120" t="s">
        <v>234</v>
      </c>
    </row>
    <row r="6" spans="1:2" ht="20.100000000000001" customHeight="1" x14ac:dyDescent="0.4">
      <c r="A6" s="90">
        <v>2</v>
      </c>
      <c r="B6" s="120" t="s">
        <v>235</v>
      </c>
    </row>
    <row r="7" spans="1:2" ht="20.100000000000001" customHeight="1" x14ac:dyDescent="0.4">
      <c r="A7" s="90">
        <v>3</v>
      </c>
      <c r="B7" s="120" t="s">
        <v>236</v>
      </c>
    </row>
    <row r="8" spans="1:2" ht="20.100000000000001" customHeight="1" x14ac:dyDescent="0.4">
      <c r="A8" s="90">
        <v>4</v>
      </c>
      <c r="B8" s="121"/>
    </row>
    <row r="9" spans="1:2" ht="20.100000000000001" customHeight="1" x14ac:dyDescent="0.4">
      <c r="A9" s="90">
        <v>5</v>
      </c>
      <c r="B9" s="121"/>
    </row>
    <row r="10" spans="1:2" ht="20.100000000000001" customHeight="1" x14ac:dyDescent="0.4">
      <c r="A10" s="90">
        <v>6</v>
      </c>
      <c r="B10" s="121"/>
    </row>
    <row r="11" spans="1:2" ht="20.100000000000001" customHeight="1" x14ac:dyDescent="0.4">
      <c r="A11" s="90">
        <v>7</v>
      </c>
      <c r="B11" s="121"/>
    </row>
    <row r="12" spans="1:2" ht="20.100000000000001" customHeight="1" x14ac:dyDescent="0.4">
      <c r="A12" s="90">
        <v>8</v>
      </c>
      <c r="B12" s="121"/>
    </row>
    <row r="13" spans="1:2" ht="20.100000000000001" customHeight="1" x14ac:dyDescent="0.4">
      <c r="A13" s="90">
        <v>9</v>
      </c>
      <c r="B13" s="121"/>
    </row>
    <row r="14" spans="1:2" ht="20.100000000000001" customHeight="1" x14ac:dyDescent="0.4">
      <c r="A14" s="90">
        <v>10</v>
      </c>
      <c r="B14" s="121"/>
    </row>
    <row r="15" spans="1:2" ht="20.100000000000001" customHeight="1" x14ac:dyDescent="0.4">
      <c r="A15" s="90">
        <v>11</v>
      </c>
      <c r="B15" s="121"/>
    </row>
    <row r="16" spans="1:2" ht="20.100000000000001" customHeight="1" x14ac:dyDescent="0.4">
      <c r="A16" s="90">
        <v>12</v>
      </c>
      <c r="B16" s="121"/>
    </row>
    <row r="17" spans="1:2" ht="20.100000000000001" customHeight="1" x14ac:dyDescent="0.4">
      <c r="A17" s="90">
        <v>13</v>
      </c>
      <c r="B17" s="121"/>
    </row>
    <row r="18" spans="1:2" ht="20.100000000000001" customHeight="1" x14ac:dyDescent="0.4">
      <c r="A18" s="90">
        <v>14</v>
      </c>
      <c r="B18" s="121"/>
    </row>
    <row r="19" spans="1:2" ht="20.100000000000001" customHeight="1" x14ac:dyDescent="0.4">
      <c r="A19" s="90">
        <v>15</v>
      </c>
      <c r="B19" s="121"/>
    </row>
    <row r="20" spans="1:2" ht="20.100000000000001" customHeight="1" x14ac:dyDescent="0.4">
      <c r="A20" s="90">
        <v>16</v>
      </c>
      <c r="B20" s="121"/>
    </row>
    <row r="21" spans="1:2" ht="20.100000000000001" customHeight="1" x14ac:dyDescent="0.4">
      <c r="A21" s="90">
        <v>17</v>
      </c>
      <c r="B21" s="121"/>
    </row>
    <row r="22" spans="1:2" ht="20.100000000000001" customHeight="1" x14ac:dyDescent="0.4">
      <c r="A22" s="90">
        <v>18</v>
      </c>
      <c r="B22" s="121"/>
    </row>
    <row r="23" spans="1:2" ht="20.100000000000001" customHeight="1" x14ac:dyDescent="0.4">
      <c r="A23" s="90">
        <v>19</v>
      </c>
      <c r="B23" s="121"/>
    </row>
    <row r="24" spans="1:2" ht="20.100000000000001" customHeight="1" x14ac:dyDescent="0.4">
      <c r="A24" s="90">
        <v>20</v>
      </c>
      <c r="B24" s="121"/>
    </row>
    <row r="25" spans="1:2" ht="20.100000000000001" customHeight="1" x14ac:dyDescent="0.4">
      <c r="A25" s="90">
        <v>21</v>
      </c>
      <c r="B25" s="121"/>
    </row>
    <row r="26" spans="1:2" ht="20.100000000000001" customHeight="1" x14ac:dyDescent="0.4">
      <c r="A26" s="90">
        <v>22</v>
      </c>
      <c r="B26" s="121"/>
    </row>
    <row r="27" spans="1:2" ht="20.100000000000001" customHeight="1" x14ac:dyDescent="0.4">
      <c r="A27" s="90">
        <v>23</v>
      </c>
      <c r="B27" s="121"/>
    </row>
    <row r="28" spans="1:2" ht="20.100000000000001" customHeight="1" x14ac:dyDescent="0.4">
      <c r="A28" s="90">
        <v>24</v>
      </c>
      <c r="B28" s="121"/>
    </row>
    <row r="29" spans="1:2" ht="20.100000000000001" customHeight="1" x14ac:dyDescent="0.4">
      <c r="A29" s="90">
        <v>25</v>
      </c>
      <c r="B29" s="121"/>
    </row>
    <row r="30" spans="1:2" ht="20.100000000000001" customHeight="1" x14ac:dyDescent="0.4">
      <c r="A30" s="90">
        <v>26</v>
      </c>
      <c r="B30" s="121"/>
    </row>
    <row r="31" spans="1:2" ht="20.100000000000001" customHeight="1" x14ac:dyDescent="0.4">
      <c r="A31" s="90">
        <v>27</v>
      </c>
      <c r="B31" s="121"/>
    </row>
    <row r="32" spans="1:2" ht="20.100000000000001" customHeight="1" x14ac:dyDescent="0.4">
      <c r="A32" s="90">
        <v>28</v>
      </c>
      <c r="B32" s="121"/>
    </row>
    <row r="33" spans="1:2" ht="20.100000000000001" customHeight="1" x14ac:dyDescent="0.4">
      <c r="A33" s="90">
        <v>29</v>
      </c>
      <c r="B33" s="121"/>
    </row>
    <row r="34" spans="1:2" ht="20.100000000000001" customHeight="1" x14ac:dyDescent="0.4">
      <c r="A34" s="90">
        <v>30</v>
      </c>
      <c r="B34" s="121"/>
    </row>
    <row r="35" spans="1:2" ht="20.100000000000001" customHeight="1" x14ac:dyDescent="0.4">
      <c r="A35" s="90">
        <v>31</v>
      </c>
      <c r="B35" s="121"/>
    </row>
    <row r="36" spans="1:2" ht="20.100000000000001" customHeight="1" x14ac:dyDescent="0.4">
      <c r="A36" s="90">
        <v>32</v>
      </c>
      <c r="B36" s="121"/>
    </row>
    <row r="37" spans="1:2" ht="20.100000000000001" customHeight="1" x14ac:dyDescent="0.4">
      <c r="A37" s="90">
        <v>33</v>
      </c>
      <c r="B37" s="121"/>
    </row>
    <row r="38" spans="1:2" ht="20.100000000000001" customHeight="1" x14ac:dyDescent="0.4">
      <c r="A38" s="90">
        <v>34</v>
      </c>
      <c r="B38" s="121"/>
    </row>
    <row r="39" spans="1:2" ht="20.100000000000001" customHeight="1" x14ac:dyDescent="0.4">
      <c r="A39" s="90">
        <v>35</v>
      </c>
      <c r="B39" s="121"/>
    </row>
    <row r="40" spans="1:2" ht="20.100000000000001" customHeight="1" x14ac:dyDescent="0.4">
      <c r="A40" s="90">
        <v>36</v>
      </c>
      <c r="B40" s="121"/>
    </row>
    <row r="41" spans="1:2" ht="20.100000000000001" customHeight="1" x14ac:dyDescent="0.4">
      <c r="A41" s="90">
        <v>37</v>
      </c>
      <c r="B41" s="121"/>
    </row>
    <row r="42" spans="1:2" ht="20.100000000000001" customHeight="1" x14ac:dyDescent="0.4">
      <c r="A42" s="90">
        <v>38</v>
      </c>
      <c r="B42" s="121"/>
    </row>
    <row r="43" spans="1:2" ht="20.100000000000001" customHeight="1" x14ac:dyDescent="0.4">
      <c r="A43" s="90">
        <v>39</v>
      </c>
      <c r="B43" s="121"/>
    </row>
    <row r="44" spans="1:2" ht="20.100000000000001" customHeight="1" x14ac:dyDescent="0.4">
      <c r="A44" s="90">
        <v>40</v>
      </c>
      <c r="B44" s="121"/>
    </row>
    <row r="45" spans="1:2" ht="20.100000000000001" customHeight="1" x14ac:dyDescent="0.4">
      <c r="A45" s="90">
        <v>41</v>
      </c>
      <c r="B45" s="121"/>
    </row>
    <row r="46" spans="1:2" ht="20.100000000000001" customHeight="1" x14ac:dyDescent="0.4">
      <c r="A46" s="90">
        <v>42</v>
      </c>
      <c r="B46" s="121"/>
    </row>
    <row r="47" spans="1:2" ht="20.100000000000001" customHeight="1" x14ac:dyDescent="0.4">
      <c r="A47" s="90">
        <v>43</v>
      </c>
      <c r="B47" s="121"/>
    </row>
    <row r="48" spans="1:2" ht="20.100000000000001" customHeight="1" x14ac:dyDescent="0.4">
      <c r="A48" s="90">
        <v>44</v>
      </c>
      <c r="B48" s="121"/>
    </row>
    <row r="49" spans="1:2" ht="20.100000000000001" customHeight="1" x14ac:dyDescent="0.4">
      <c r="A49" s="90">
        <v>45</v>
      </c>
      <c r="B49" s="121"/>
    </row>
  </sheetData>
  <sheetProtection algorithmName="SHA-512" hashValue="mLVkUkjJKO1hw8DZxIgADEkAMs8f3yJcNomGK3Ntw5iPlyz3bHVyJ5hSZ7+SKQpoDmNg9We9wsXFaB/gooZBkw==" saltValue="H2Zq5+cluQTtzbL0dmLRZw==" spinCount="100000" sheet="1" objects="1" scenarios="1" selectLockedCells="1"/>
  <mergeCells count="1">
    <mergeCell ref="A3:B3"/>
  </mergeCells>
  <phoneticPr fontId="1"/>
  <pageMargins left="0.7" right="0.7" top="0.75" bottom="0.75" header="0.3" footer="0.3"/>
  <pageSetup paperSize="9" scale="46"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48B9E-7693-49F9-9173-09E894F83C07}">
  <sheetPr>
    <tabColor theme="5" tint="-0.249977111117893"/>
    <pageSetUpPr fitToPage="1"/>
  </sheetPr>
  <dimension ref="A1:F17"/>
  <sheetViews>
    <sheetView showGridLines="0" zoomScaleNormal="100" workbookViewId="0">
      <pane ySplit="3" topLeftCell="A4" activePane="bottomLeft" state="frozen"/>
      <selection pane="bottomLeft" activeCell="B4" sqref="B4"/>
    </sheetView>
  </sheetViews>
  <sheetFormatPr defaultColWidth="9" defaultRowHeight="18.75" x14ac:dyDescent="0.4"/>
  <cols>
    <col min="1" max="1" width="16.625" style="10" bestFit="1" customWidth="1"/>
    <col min="2" max="2" width="20.625" style="10" customWidth="1"/>
    <col min="3" max="3" width="61.625" style="10" customWidth="1"/>
    <col min="4" max="4" width="9" style="10"/>
    <col min="5" max="5" width="65.875" style="10" bestFit="1" customWidth="1"/>
    <col min="6" max="16384" width="9" style="10"/>
  </cols>
  <sheetData>
    <row r="1" spans="1:6" ht="19.5" x14ac:dyDescent="0.4">
      <c r="A1" s="12" t="s">
        <v>203</v>
      </c>
      <c r="B1" s="13"/>
      <c r="C1" s="13"/>
      <c r="D1" s="13"/>
      <c r="E1" s="13"/>
      <c r="F1" s="13"/>
    </row>
    <row r="2" spans="1:6" ht="129.94999999999999" customHeight="1" x14ac:dyDescent="0.4">
      <c r="A2" s="167" t="s">
        <v>204</v>
      </c>
      <c r="B2" s="167"/>
      <c r="C2" s="167"/>
      <c r="D2" s="167"/>
      <c r="E2" s="168" t="s">
        <v>205</v>
      </c>
      <c r="F2" s="169"/>
    </row>
    <row r="3" spans="1:6" ht="24" customHeight="1" x14ac:dyDescent="0.4">
      <c r="A3" s="173" t="s">
        <v>72</v>
      </c>
      <c r="B3" s="174"/>
      <c r="C3" s="14" t="s">
        <v>206</v>
      </c>
      <c r="D3" s="15" t="s">
        <v>2</v>
      </c>
      <c r="E3" s="14" t="s">
        <v>3</v>
      </c>
      <c r="F3" s="15" t="s">
        <v>2</v>
      </c>
    </row>
    <row r="4" spans="1:6" ht="58.5" customHeight="1" x14ac:dyDescent="0.4">
      <c r="A4" s="170" t="s">
        <v>73</v>
      </c>
      <c r="B4" s="122" t="s">
        <v>71</v>
      </c>
      <c r="C4" s="123" t="s">
        <v>207</v>
      </c>
      <c r="D4" s="16">
        <f t="shared" ref="D4:D9" si="0">LEN(C4)</f>
        <v>36</v>
      </c>
      <c r="E4" s="124" t="s">
        <v>213</v>
      </c>
      <c r="F4" s="16">
        <f t="shared" ref="F4:F9" si="1">LEN(E4)</f>
        <v>71</v>
      </c>
    </row>
    <row r="5" spans="1:6" ht="58.5" customHeight="1" x14ac:dyDescent="0.4">
      <c r="A5" s="171"/>
      <c r="B5" s="122" t="s">
        <v>74</v>
      </c>
      <c r="C5" s="124" t="s">
        <v>208</v>
      </c>
      <c r="D5" s="16">
        <f t="shared" si="0"/>
        <v>33</v>
      </c>
      <c r="E5" s="124" t="s">
        <v>214</v>
      </c>
      <c r="F5" s="16">
        <f t="shared" si="1"/>
        <v>76</v>
      </c>
    </row>
    <row r="6" spans="1:6" ht="58.5" customHeight="1" x14ac:dyDescent="0.4">
      <c r="A6" s="171"/>
      <c r="B6" s="122" t="s">
        <v>75</v>
      </c>
      <c r="C6" s="125" t="s">
        <v>209</v>
      </c>
      <c r="D6" s="16">
        <f t="shared" si="0"/>
        <v>43</v>
      </c>
      <c r="E6" s="124" t="s">
        <v>215</v>
      </c>
      <c r="F6" s="16">
        <f t="shared" si="1"/>
        <v>67</v>
      </c>
    </row>
    <row r="7" spans="1:6" ht="58.5" customHeight="1" x14ac:dyDescent="0.4">
      <c r="A7" s="171"/>
      <c r="B7" s="122" t="s">
        <v>76</v>
      </c>
      <c r="C7" s="124" t="s">
        <v>237</v>
      </c>
      <c r="D7" s="16">
        <f t="shared" si="0"/>
        <v>43</v>
      </c>
      <c r="E7" s="124" t="s">
        <v>239</v>
      </c>
      <c r="F7" s="16">
        <f t="shared" si="1"/>
        <v>63</v>
      </c>
    </row>
    <row r="8" spans="1:6" ht="58.5" customHeight="1" x14ac:dyDescent="0.4">
      <c r="A8" s="171"/>
      <c r="B8" s="122" t="s">
        <v>77</v>
      </c>
      <c r="C8" s="124" t="s">
        <v>6</v>
      </c>
      <c r="D8" s="16">
        <f t="shared" si="0"/>
        <v>42</v>
      </c>
      <c r="E8" s="124" t="s">
        <v>7</v>
      </c>
      <c r="F8" s="16">
        <f t="shared" si="1"/>
        <v>62</v>
      </c>
    </row>
    <row r="9" spans="1:6" ht="58.5" customHeight="1" x14ac:dyDescent="0.4">
      <c r="A9" s="171"/>
      <c r="B9" s="122" t="s">
        <v>78</v>
      </c>
      <c r="C9" s="124" t="s">
        <v>8</v>
      </c>
      <c r="D9" s="16">
        <f t="shared" si="0"/>
        <v>39</v>
      </c>
      <c r="E9" s="124" t="s">
        <v>216</v>
      </c>
      <c r="F9" s="16">
        <f t="shared" si="1"/>
        <v>71</v>
      </c>
    </row>
    <row r="10" spans="1:6" ht="58.5" customHeight="1" x14ac:dyDescent="0.4">
      <c r="A10" s="172"/>
      <c r="B10" s="122" t="s">
        <v>79</v>
      </c>
      <c r="C10" s="126"/>
      <c r="D10" s="17"/>
      <c r="E10" s="124"/>
      <c r="F10" s="17"/>
    </row>
    <row r="11" spans="1:6" ht="58.5" customHeight="1" x14ac:dyDescent="0.4">
      <c r="A11" s="164" t="s">
        <v>240</v>
      </c>
      <c r="B11" s="122" t="s">
        <v>80</v>
      </c>
      <c r="C11" s="124" t="s">
        <v>4</v>
      </c>
      <c r="D11" s="16">
        <f t="shared" ref="D11:D17" si="2">LEN(C11)</f>
        <v>45</v>
      </c>
      <c r="E11" s="124" t="s">
        <v>217</v>
      </c>
      <c r="F11" s="16">
        <f t="shared" ref="F11:F17" si="3">LEN(E11)</f>
        <v>72</v>
      </c>
    </row>
    <row r="12" spans="1:6" ht="58.5" customHeight="1" x14ac:dyDescent="0.4">
      <c r="A12" s="165"/>
      <c r="B12" s="122" t="s">
        <v>238</v>
      </c>
      <c r="C12" s="124" t="s">
        <v>210</v>
      </c>
      <c r="D12" s="16">
        <f t="shared" si="2"/>
        <v>43</v>
      </c>
      <c r="E12" s="124" t="s">
        <v>218</v>
      </c>
      <c r="F12" s="16">
        <f t="shared" si="3"/>
        <v>75</v>
      </c>
    </row>
    <row r="13" spans="1:6" ht="58.5" customHeight="1" x14ac:dyDescent="0.4">
      <c r="A13" s="165"/>
      <c r="B13" s="122" t="s">
        <v>81</v>
      </c>
      <c r="C13" s="124" t="s">
        <v>5</v>
      </c>
      <c r="D13" s="16">
        <f t="shared" si="2"/>
        <v>45</v>
      </c>
      <c r="E13" s="124" t="s">
        <v>219</v>
      </c>
      <c r="F13" s="16">
        <f t="shared" si="3"/>
        <v>69</v>
      </c>
    </row>
    <row r="14" spans="1:6" ht="58.5" customHeight="1" x14ac:dyDescent="0.4">
      <c r="A14" s="165"/>
      <c r="B14" s="122" t="s">
        <v>82</v>
      </c>
      <c r="C14" s="127" t="s">
        <v>211</v>
      </c>
      <c r="D14" s="16">
        <f t="shared" si="2"/>
        <v>43</v>
      </c>
      <c r="E14" s="127" t="s">
        <v>220</v>
      </c>
      <c r="F14" s="16">
        <f t="shared" si="3"/>
        <v>78</v>
      </c>
    </row>
    <row r="15" spans="1:6" ht="58.5" customHeight="1" x14ac:dyDescent="0.4">
      <c r="A15" s="165"/>
      <c r="B15" s="122" t="s">
        <v>129</v>
      </c>
      <c r="C15" s="127" t="s">
        <v>128</v>
      </c>
      <c r="D15" s="16">
        <f t="shared" si="2"/>
        <v>43</v>
      </c>
      <c r="E15" s="127" t="s">
        <v>130</v>
      </c>
      <c r="F15" s="16">
        <f t="shared" si="3"/>
        <v>77</v>
      </c>
    </row>
    <row r="16" spans="1:6" ht="58.5" customHeight="1" x14ac:dyDescent="0.4">
      <c r="A16" s="165"/>
      <c r="B16" s="122" t="s">
        <v>126</v>
      </c>
      <c r="C16" s="127" t="s">
        <v>212</v>
      </c>
      <c r="D16" s="16">
        <f t="shared" si="2"/>
        <v>59</v>
      </c>
      <c r="E16" s="127" t="s">
        <v>127</v>
      </c>
      <c r="F16" s="16">
        <f t="shared" si="3"/>
        <v>91</v>
      </c>
    </row>
    <row r="17" spans="1:6" ht="58.5" customHeight="1" x14ac:dyDescent="0.4">
      <c r="A17" s="166"/>
      <c r="B17" s="122" t="s">
        <v>83</v>
      </c>
      <c r="C17" s="124"/>
      <c r="D17" s="16">
        <f t="shared" si="2"/>
        <v>0</v>
      </c>
      <c r="E17" s="124"/>
      <c r="F17" s="16">
        <f t="shared" si="3"/>
        <v>0</v>
      </c>
    </row>
  </sheetData>
  <sheetProtection algorithmName="SHA-512" hashValue="tC2Rd4j/T+wfpbnulbeB5Lfdfb/Nu5dMwwCqu1k/WOcm3z1p/eVGU1mBwc3OUFMkih032rBHy6/qga/NjBD3iA==" saltValue="LnKkt6Wo9dEIwq3oCx6+rw==" spinCount="100000" sheet="1" objects="1" scenarios="1" selectLockedCells="1"/>
  <mergeCells count="5">
    <mergeCell ref="A11:A17"/>
    <mergeCell ref="A2:D2"/>
    <mergeCell ref="E2:F2"/>
    <mergeCell ref="A4:A10"/>
    <mergeCell ref="A3:B3"/>
  </mergeCells>
  <phoneticPr fontId="1"/>
  <pageMargins left="0.7" right="0.7" top="0.75" bottom="0.75" header="0.3" footer="0.3"/>
  <pageSetup paperSize="9" scale="3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49DB4-1D72-4B6E-A41F-400EA80F96AB}">
  <sheetPr>
    <tabColor theme="8" tint="-0.249977111117893"/>
    <pageSetUpPr fitToPage="1"/>
  </sheetPr>
  <dimension ref="A1:G74"/>
  <sheetViews>
    <sheetView zoomScaleNormal="100" workbookViewId="0">
      <pane ySplit="3" topLeftCell="A4" activePane="bottomLeft" state="frozen"/>
      <selection pane="bottomLeft" activeCell="E4" sqref="E4"/>
    </sheetView>
  </sheetViews>
  <sheetFormatPr defaultColWidth="9" defaultRowHeight="19.5" x14ac:dyDescent="0.4"/>
  <cols>
    <col min="1" max="1" width="22.125" style="11" customWidth="1"/>
    <col min="2" max="3" width="37.875" style="23" customWidth="1"/>
    <col min="4" max="4" width="21.375" style="11" customWidth="1"/>
    <col min="5" max="5" width="18" style="11" customWidth="1"/>
    <col min="6" max="7" width="53.625" style="11" customWidth="1"/>
    <col min="8" max="8" width="12.125" style="11" customWidth="1"/>
    <col min="9" max="16384" width="9" style="11"/>
  </cols>
  <sheetData>
    <row r="1" spans="1:7" s="10" customFormat="1" ht="20.100000000000001" customHeight="1" x14ac:dyDescent="0.4">
      <c r="A1" s="18" t="s">
        <v>203</v>
      </c>
      <c r="B1" s="19"/>
      <c r="C1" s="19"/>
      <c r="D1" s="19"/>
      <c r="E1" s="19"/>
      <c r="F1" s="19"/>
      <c r="G1" s="20"/>
    </row>
    <row r="2" spans="1:7" ht="60" customHeight="1" x14ac:dyDescent="0.4">
      <c r="A2" s="24" t="s">
        <v>9</v>
      </c>
      <c r="B2" s="21"/>
      <c r="C2" s="21"/>
      <c r="D2" s="22"/>
      <c r="E2" s="22"/>
      <c r="F2" s="22"/>
      <c r="G2" s="22"/>
    </row>
    <row r="3" spans="1:7" ht="93.95" customHeight="1" x14ac:dyDescent="0.4">
      <c r="A3" s="14" t="s">
        <v>34</v>
      </c>
      <c r="B3" s="177" t="s">
        <v>195</v>
      </c>
      <c r="C3" s="177"/>
      <c r="D3" s="175" t="s">
        <v>221</v>
      </c>
      <c r="E3" s="176"/>
      <c r="F3" s="176"/>
      <c r="G3" s="106" t="s">
        <v>222</v>
      </c>
    </row>
    <row r="4" spans="1:7" ht="39.950000000000003" customHeight="1" x14ac:dyDescent="0.4">
      <c r="A4" s="112">
        <v>1</v>
      </c>
      <c r="B4" s="180" t="s">
        <v>125</v>
      </c>
      <c r="C4" s="178" t="s">
        <v>85</v>
      </c>
      <c r="D4" s="28" t="s">
        <v>84</v>
      </c>
      <c r="E4" s="128" t="s">
        <v>74</v>
      </c>
      <c r="F4" s="25" t="str">
        <f>IFERROR(VLOOKUP(E4,目ざす姿!$B$4:$C$17,2,FALSE),"")</f>
        <v>友達と交流をしながら、自分なりの思いや考えをもつことができました。</v>
      </c>
      <c r="G4" s="147"/>
    </row>
    <row r="5" spans="1:7" ht="39.950000000000003" customHeight="1" thickBot="1" x14ac:dyDescent="0.45">
      <c r="A5" s="113" t="s">
        <v>35</v>
      </c>
      <c r="B5" s="181"/>
      <c r="C5" s="179"/>
      <c r="D5" s="29" t="s">
        <v>223</v>
      </c>
      <c r="E5" s="129" t="s">
        <v>129</v>
      </c>
      <c r="F5" s="26" t="str">
        <f>IFERROR(VLOOKUP(E5,目ざす姿!$B$4:$C$17,2,FALSE),"")</f>
        <v>友達の意見に耳を傾けて多様な意見を参考にしながら、自分ならどうするかと考えていました。</v>
      </c>
      <c r="G5" s="148"/>
    </row>
    <row r="6" spans="1:7" ht="39.950000000000003" customHeight="1" thickTop="1" x14ac:dyDescent="0.4">
      <c r="A6" s="114">
        <v>2</v>
      </c>
      <c r="B6" s="187" t="s">
        <v>87</v>
      </c>
      <c r="C6" s="182" t="s">
        <v>86</v>
      </c>
      <c r="D6" s="30" t="s">
        <v>84</v>
      </c>
      <c r="E6" s="130" t="s">
        <v>71</v>
      </c>
      <c r="F6" s="27" t="str">
        <f>VLOOKUP(E6,目ざす姿!$B$4:$C$17,2,FALSE)</f>
        <v>教材の登場人物の心の葛藤に共感し、自分事として捉えながら考えていました。</v>
      </c>
      <c r="G6" s="149"/>
    </row>
    <row r="7" spans="1:7" ht="39.950000000000003" customHeight="1" thickBot="1" x14ac:dyDescent="0.45">
      <c r="A7" s="113" t="s">
        <v>36</v>
      </c>
      <c r="B7" s="181"/>
      <c r="C7" s="179"/>
      <c r="D7" s="29" t="s">
        <v>223</v>
      </c>
      <c r="E7" s="129" t="s">
        <v>238</v>
      </c>
      <c r="F7" s="26" t="str">
        <f>VLOOKUP(E7,目ざす姿!$B$4:$C$17,2,FALSE)</f>
        <v>さまざまな見方や考え方があることを、具体的な生活場面をイメージしながら考えていました。</v>
      </c>
      <c r="G7" s="148"/>
    </row>
    <row r="8" spans="1:7" ht="39.950000000000003" customHeight="1" thickTop="1" x14ac:dyDescent="0.4">
      <c r="A8" s="114">
        <v>3</v>
      </c>
      <c r="B8" s="187" t="s">
        <v>132</v>
      </c>
      <c r="C8" s="182" t="s">
        <v>133</v>
      </c>
      <c r="D8" s="30" t="s">
        <v>84</v>
      </c>
      <c r="E8" s="130" t="s">
        <v>76</v>
      </c>
      <c r="F8" s="27" t="str">
        <f>VLOOKUP(E8,目ざす姿!$B$4:$C$17,2,FALSE)</f>
        <v>教材の登場人物に共感しながら、自分事として捉え、よりよい生き方について考えていました。</v>
      </c>
      <c r="G8" s="149"/>
    </row>
    <row r="9" spans="1:7" ht="39.950000000000003" customHeight="1" thickBot="1" x14ac:dyDescent="0.45">
      <c r="A9" s="113" t="s">
        <v>37</v>
      </c>
      <c r="B9" s="181"/>
      <c r="C9" s="179"/>
      <c r="D9" s="29" t="s">
        <v>223</v>
      </c>
      <c r="E9" s="129" t="s">
        <v>126</v>
      </c>
      <c r="F9" s="26" t="str">
        <f>VLOOKUP(E9,目ざす姿!$B$4:$C$17,2,FALSE)</f>
        <v>友達との対話を通して多様な考え方に触れ、それぞれの意見を尊重して生かしながら、自分が大切にしたいことを考えていました。</v>
      </c>
      <c r="G9" s="148"/>
    </row>
    <row r="10" spans="1:7" ht="39.950000000000003" customHeight="1" thickTop="1" x14ac:dyDescent="0.4">
      <c r="A10" s="114">
        <v>4</v>
      </c>
      <c r="B10" s="187" t="s">
        <v>134</v>
      </c>
      <c r="C10" s="182" t="s">
        <v>135</v>
      </c>
      <c r="D10" s="30" t="s">
        <v>84</v>
      </c>
      <c r="E10" s="130" t="s">
        <v>78</v>
      </c>
      <c r="F10" s="27" t="str">
        <f>IFERROR(VLOOKUP(E10,目ざす姿!$B$4:$C$17,2,FALSE),"")</f>
        <v>自分の弱さを率直に見つめながら、よりよく生きていくことについて考えていました。</v>
      </c>
      <c r="G10" s="149"/>
    </row>
    <row r="11" spans="1:7" ht="39.950000000000003" customHeight="1" thickBot="1" x14ac:dyDescent="0.45">
      <c r="A11" s="113" t="s">
        <v>38</v>
      </c>
      <c r="B11" s="181"/>
      <c r="C11" s="179"/>
      <c r="D11" s="29" t="s">
        <v>223</v>
      </c>
      <c r="E11" s="129" t="s">
        <v>81</v>
      </c>
      <c r="F11" s="26" t="str">
        <f>IFERROR(VLOOKUP(E11,目ざす姿!$B$4:$C$17,2,FALSE),"")</f>
        <v>グループ交流などを通して自分とは違う考え方に触れながら、学習テーマについて考えていました。</v>
      </c>
      <c r="G11" s="148"/>
    </row>
    <row r="12" spans="1:7" ht="39.950000000000003" customHeight="1" thickTop="1" x14ac:dyDescent="0.4">
      <c r="A12" s="114">
        <v>5</v>
      </c>
      <c r="B12" s="187" t="s">
        <v>136</v>
      </c>
      <c r="C12" s="182" t="s">
        <v>192</v>
      </c>
      <c r="D12" s="30" t="s">
        <v>84</v>
      </c>
      <c r="E12" s="130"/>
      <c r="F12" s="27" t="str">
        <f>IFERROR(VLOOKUP(E12,目ざす姿!$B$4:$C$17,2,FALSE),"")</f>
        <v/>
      </c>
      <c r="G12" s="149"/>
    </row>
    <row r="13" spans="1:7" ht="39.950000000000003" customHeight="1" thickBot="1" x14ac:dyDescent="0.45">
      <c r="A13" s="113" t="s">
        <v>39</v>
      </c>
      <c r="B13" s="181"/>
      <c r="C13" s="179"/>
      <c r="D13" s="29" t="s">
        <v>223</v>
      </c>
      <c r="E13" s="129"/>
      <c r="F13" s="26" t="str">
        <f>IFERROR(VLOOKUP(E13,目ざす姿!$B$4:$C$17,2,FALSE),"")</f>
        <v/>
      </c>
      <c r="G13" s="148"/>
    </row>
    <row r="14" spans="1:7" ht="39.950000000000003" customHeight="1" thickTop="1" x14ac:dyDescent="0.4">
      <c r="A14" s="131">
        <v>6</v>
      </c>
      <c r="B14" s="188" t="s">
        <v>137</v>
      </c>
      <c r="C14" s="183" t="s">
        <v>170</v>
      </c>
      <c r="D14" s="132" t="s">
        <v>84</v>
      </c>
      <c r="E14" s="133"/>
      <c r="F14" s="134" t="str">
        <f>IFERROR(VLOOKUP(E14,目ざす姿!$B$4:$C$17,2,FALSE),"")</f>
        <v/>
      </c>
      <c r="G14" s="135"/>
    </row>
    <row r="15" spans="1:7" ht="39.950000000000003" customHeight="1" thickBot="1" x14ac:dyDescent="0.45">
      <c r="A15" s="136" t="s">
        <v>40</v>
      </c>
      <c r="B15" s="189"/>
      <c r="C15" s="184"/>
      <c r="D15" s="137" t="s">
        <v>223</v>
      </c>
      <c r="E15" s="138"/>
      <c r="F15" s="139" t="str">
        <f>IFERROR(VLOOKUP(E15,目ざす姿!$B$4:$C$17,2,FALSE),"")</f>
        <v/>
      </c>
      <c r="G15" s="140"/>
    </row>
    <row r="16" spans="1:7" ht="39.950000000000003" customHeight="1" thickTop="1" x14ac:dyDescent="0.4">
      <c r="A16" s="131">
        <v>7</v>
      </c>
      <c r="B16" s="190" t="s">
        <v>138</v>
      </c>
      <c r="C16" s="185" t="s">
        <v>171</v>
      </c>
      <c r="D16" s="132" t="s">
        <v>84</v>
      </c>
      <c r="E16" s="141"/>
      <c r="F16" s="134" t="str">
        <f>IFERROR(VLOOKUP(E16,目ざす姿!$B$4:$C$17,2,FALSE),"")</f>
        <v/>
      </c>
      <c r="G16" s="135"/>
    </row>
    <row r="17" spans="1:7" ht="39.950000000000003" customHeight="1" thickBot="1" x14ac:dyDescent="0.45">
      <c r="A17" s="136" t="s">
        <v>41</v>
      </c>
      <c r="B17" s="191"/>
      <c r="C17" s="186"/>
      <c r="D17" s="137" t="s">
        <v>223</v>
      </c>
      <c r="E17" s="142"/>
      <c r="F17" s="139" t="str">
        <f>IFERROR(VLOOKUP(E17,目ざす姿!$B$4:$C$17,2,FALSE),"")</f>
        <v/>
      </c>
      <c r="G17" s="140"/>
    </row>
    <row r="18" spans="1:7" ht="39.950000000000003" customHeight="1" thickTop="1" x14ac:dyDescent="0.4">
      <c r="A18" s="131">
        <v>8</v>
      </c>
      <c r="B18" s="190" t="s">
        <v>139</v>
      </c>
      <c r="C18" s="185" t="s">
        <v>193</v>
      </c>
      <c r="D18" s="132" t="s">
        <v>84</v>
      </c>
      <c r="E18" s="141"/>
      <c r="F18" s="134" t="str">
        <f>IFERROR(VLOOKUP(E18,目ざす姿!$B$4:$C$17,2,FALSE),"")</f>
        <v/>
      </c>
      <c r="G18" s="135"/>
    </row>
    <row r="19" spans="1:7" ht="39.950000000000003" customHeight="1" thickBot="1" x14ac:dyDescent="0.45">
      <c r="A19" s="136" t="s">
        <v>224</v>
      </c>
      <c r="B19" s="191"/>
      <c r="C19" s="186"/>
      <c r="D19" s="137" t="s">
        <v>223</v>
      </c>
      <c r="E19" s="142"/>
      <c r="F19" s="139" t="str">
        <f>IFERROR(VLOOKUP(E19,目ざす姿!$B$4:$C$17,2,FALSE),"")</f>
        <v/>
      </c>
      <c r="G19" s="140"/>
    </row>
    <row r="20" spans="1:7" ht="39.950000000000003" customHeight="1" thickTop="1" x14ac:dyDescent="0.4">
      <c r="A20" s="131">
        <v>9</v>
      </c>
      <c r="B20" s="190" t="s">
        <v>140</v>
      </c>
      <c r="C20" s="185" t="s">
        <v>194</v>
      </c>
      <c r="D20" s="132" t="s">
        <v>84</v>
      </c>
      <c r="E20" s="141"/>
      <c r="F20" s="134" t="str">
        <f>IFERROR(VLOOKUP(E20,目ざす姿!$B$4:$C$17,2,FALSE),"")</f>
        <v/>
      </c>
      <c r="G20" s="135"/>
    </row>
    <row r="21" spans="1:7" ht="39.950000000000003" customHeight="1" thickBot="1" x14ac:dyDescent="0.45">
      <c r="A21" s="136" t="s">
        <v>42</v>
      </c>
      <c r="B21" s="191"/>
      <c r="C21" s="186"/>
      <c r="D21" s="137" t="s">
        <v>223</v>
      </c>
      <c r="E21" s="142"/>
      <c r="F21" s="139" t="str">
        <f>IFERROR(VLOOKUP(E21,目ざす姿!$B$4:$C$17,2,FALSE),"")</f>
        <v/>
      </c>
      <c r="G21" s="140"/>
    </row>
    <row r="22" spans="1:7" ht="39.950000000000003" customHeight="1" thickTop="1" x14ac:dyDescent="0.4">
      <c r="A22" s="131">
        <v>10</v>
      </c>
      <c r="B22" s="190" t="s">
        <v>241</v>
      </c>
      <c r="C22" s="185" t="s">
        <v>172</v>
      </c>
      <c r="D22" s="132" t="s">
        <v>84</v>
      </c>
      <c r="E22" s="141"/>
      <c r="F22" s="134" t="str">
        <f>IFERROR(VLOOKUP(E22,目ざす姿!$B$4:$C$17,2,FALSE),"")</f>
        <v/>
      </c>
      <c r="G22" s="135"/>
    </row>
    <row r="23" spans="1:7" ht="39.950000000000003" customHeight="1" thickBot="1" x14ac:dyDescent="0.45">
      <c r="A23" s="136" t="s">
        <v>43</v>
      </c>
      <c r="B23" s="191"/>
      <c r="C23" s="186"/>
      <c r="D23" s="137" t="s">
        <v>223</v>
      </c>
      <c r="E23" s="142"/>
      <c r="F23" s="139" t="str">
        <f>IFERROR(VLOOKUP(E23,目ざす姿!$B$4:$C$17,2,FALSE),"")</f>
        <v/>
      </c>
      <c r="G23" s="140"/>
    </row>
    <row r="24" spans="1:7" ht="39.950000000000003" customHeight="1" thickTop="1" x14ac:dyDescent="0.4">
      <c r="A24" s="131">
        <v>11</v>
      </c>
      <c r="B24" s="190" t="s">
        <v>141</v>
      </c>
      <c r="C24" s="185" t="s">
        <v>142</v>
      </c>
      <c r="D24" s="132" t="s">
        <v>84</v>
      </c>
      <c r="E24" s="141"/>
      <c r="F24" s="134" t="str">
        <f>IFERROR(VLOOKUP(E24,目ざす姿!$B$4:$C$17,2,FALSE),"")</f>
        <v/>
      </c>
      <c r="G24" s="135"/>
    </row>
    <row r="25" spans="1:7" ht="39.950000000000003" customHeight="1" thickBot="1" x14ac:dyDescent="0.45">
      <c r="A25" s="136" t="s">
        <v>44</v>
      </c>
      <c r="B25" s="191"/>
      <c r="C25" s="186"/>
      <c r="D25" s="137" t="s">
        <v>223</v>
      </c>
      <c r="E25" s="142"/>
      <c r="F25" s="139" t="str">
        <f>IFERROR(VLOOKUP(E25,目ざす姿!$B$4:$C$17,2,FALSE),"")</f>
        <v/>
      </c>
      <c r="G25" s="140"/>
    </row>
    <row r="26" spans="1:7" ht="39.950000000000003" customHeight="1" thickTop="1" x14ac:dyDescent="0.4">
      <c r="A26" s="131">
        <v>12</v>
      </c>
      <c r="B26" s="190" t="s">
        <v>143</v>
      </c>
      <c r="C26" s="185" t="s">
        <v>173</v>
      </c>
      <c r="D26" s="132" t="s">
        <v>84</v>
      </c>
      <c r="E26" s="141"/>
      <c r="F26" s="134" t="str">
        <f>IFERROR(VLOOKUP(E26,目ざす姿!$B$4:$C$17,2,FALSE),"")</f>
        <v/>
      </c>
      <c r="G26" s="135"/>
    </row>
    <row r="27" spans="1:7" ht="39.950000000000003" customHeight="1" thickBot="1" x14ac:dyDescent="0.45">
      <c r="A27" s="136" t="s">
        <v>45</v>
      </c>
      <c r="B27" s="191"/>
      <c r="C27" s="186"/>
      <c r="D27" s="137" t="s">
        <v>223</v>
      </c>
      <c r="E27" s="142"/>
      <c r="F27" s="139" t="str">
        <f>IFERROR(VLOOKUP(E27,目ざす姿!$B$4:$C$17,2,FALSE),"")</f>
        <v/>
      </c>
      <c r="G27" s="140"/>
    </row>
    <row r="28" spans="1:7" ht="39.950000000000003" customHeight="1" thickTop="1" x14ac:dyDescent="0.4">
      <c r="A28" s="131">
        <v>13</v>
      </c>
      <c r="B28" s="190" t="s">
        <v>144</v>
      </c>
      <c r="C28" s="185" t="s">
        <v>171</v>
      </c>
      <c r="D28" s="132" t="s">
        <v>84</v>
      </c>
      <c r="E28" s="141"/>
      <c r="F28" s="134" t="str">
        <f>IFERROR(VLOOKUP(E28,目ざす姿!$B$4:$C$17,2,FALSE),"")</f>
        <v/>
      </c>
      <c r="G28" s="135"/>
    </row>
    <row r="29" spans="1:7" ht="39.950000000000003" customHeight="1" thickBot="1" x14ac:dyDescent="0.45">
      <c r="A29" s="136" t="s">
        <v>46</v>
      </c>
      <c r="B29" s="191"/>
      <c r="C29" s="186"/>
      <c r="D29" s="137" t="s">
        <v>223</v>
      </c>
      <c r="E29" s="142"/>
      <c r="F29" s="139" t="str">
        <f>IFERROR(VLOOKUP(E29,目ざす姿!$B$4:$C$17,2,FALSE),"")</f>
        <v/>
      </c>
      <c r="G29" s="140"/>
    </row>
    <row r="30" spans="1:7" ht="39.950000000000003" customHeight="1" thickTop="1" x14ac:dyDescent="0.4">
      <c r="A30" s="131">
        <v>14</v>
      </c>
      <c r="B30" s="190" t="s">
        <v>145</v>
      </c>
      <c r="C30" s="185" t="s">
        <v>174</v>
      </c>
      <c r="D30" s="132" t="s">
        <v>84</v>
      </c>
      <c r="E30" s="141"/>
      <c r="F30" s="134" t="str">
        <f>IFERROR(VLOOKUP(E30,目ざす姿!$B$4:$C$17,2,FALSE),"")</f>
        <v/>
      </c>
      <c r="G30" s="135"/>
    </row>
    <row r="31" spans="1:7" ht="39.950000000000003" customHeight="1" thickBot="1" x14ac:dyDescent="0.45">
      <c r="A31" s="136" t="s">
        <v>47</v>
      </c>
      <c r="B31" s="191"/>
      <c r="C31" s="186"/>
      <c r="D31" s="137" t="s">
        <v>223</v>
      </c>
      <c r="E31" s="142"/>
      <c r="F31" s="139" t="str">
        <f>IFERROR(VLOOKUP(E31,目ざす姿!$B$4:$C$17,2,FALSE),"")</f>
        <v/>
      </c>
      <c r="G31" s="140"/>
    </row>
    <row r="32" spans="1:7" ht="39.950000000000003" customHeight="1" thickTop="1" x14ac:dyDescent="0.4">
      <c r="A32" s="131">
        <v>15</v>
      </c>
      <c r="B32" s="190" t="s">
        <v>146</v>
      </c>
      <c r="C32" s="185" t="s">
        <v>175</v>
      </c>
      <c r="D32" s="132" t="s">
        <v>84</v>
      </c>
      <c r="E32" s="141"/>
      <c r="F32" s="134" t="str">
        <f>IFERROR(VLOOKUP(E32,目ざす姿!$B$4:$C$17,2,FALSE),"")</f>
        <v/>
      </c>
      <c r="G32" s="135"/>
    </row>
    <row r="33" spans="1:7" ht="39.950000000000003" customHeight="1" thickBot="1" x14ac:dyDescent="0.45">
      <c r="A33" s="136" t="s">
        <v>48</v>
      </c>
      <c r="B33" s="191"/>
      <c r="C33" s="186"/>
      <c r="D33" s="137" t="s">
        <v>223</v>
      </c>
      <c r="E33" s="142"/>
      <c r="F33" s="139" t="str">
        <f>IFERROR(VLOOKUP(E33,目ざす姿!$B$4:$C$17,2,FALSE),"")</f>
        <v/>
      </c>
      <c r="G33" s="140"/>
    </row>
    <row r="34" spans="1:7" ht="39.950000000000003" customHeight="1" thickTop="1" x14ac:dyDescent="0.4">
      <c r="A34" s="131">
        <v>16</v>
      </c>
      <c r="B34" s="190" t="s">
        <v>147</v>
      </c>
      <c r="C34" s="185" t="s">
        <v>176</v>
      </c>
      <c r="D34" s="132" t="s">
        <v>84</v>
      </c>
      <c r="E34" s="141"/>
      <c r="F34" s="134" t="str">
        <f>IFERROR(VLOOKUP(E34,目ざす姿!$B$4:$C$17,2,FALSE),"")</f>
        <v/>
      </c>
      <c r="G34" s="135"/>
    </row>
    <row r="35" spans="1:7" ht="39.950000000000003" customHeight="1" thickBot="1" x14ac:dyDescent="0.45">
      <c r="A35" s="136" t="s">
        <v>49</v>
      </c>
      <c r="B35" s="191"/>
      <c r="C35" s="186"/>
      <c r="D35" s="137" t="s">
        <v>223</v>
      </c>
      <c r="E35" s="142"/>
      <c r="F35" s="139" t="str">
        <f>IFERROR(VLOOKUP(E35,目ざす姿!$B$4:$C$17,2,FALSE),"")</f>
        <v/>
      </c>
      <c r="G35" s="140"/>
    </row>
    <row r="36" spans="1:7" ht="39.950000000000003" customHeight="1" thickTop="1" x14ac:dyDescent="0.4">
      <c r="A36" s="131">
        <v>17</v>
      </c>
      <c r="B36" s="190" t="s">
        <v>148</v>
      </c>
      <c r="C36" s="185" t="s">
        <v>172</v>
      </c>
      <c r="D36" s="132" t="s">
        <v>84</v>
      </c>
      <c r="E36" s="141"/>
      <c r="F36" s="134" t="str">
        <f>IFERROR(VLOOKUP(E36,目ざす姿!$B$4:$C$17,2,FALSE),"")</f>
        <v/>
      </c>
      <c r="G36" s="135"/>
    </row>
    <row r="37" spans="1:7" ht="39.950000000000003" customHeight="1" thickBot="1" x14ac:dyDescent="0.45">
      <c r="A37" s="136" t="s">
        <v>50</v>
      </c>
      <c r="B37" s="191"/>
      <c r="C37" s="186"/>
      <c r="D37" s="137" t="s">
        <v>223</v>
      </c>
      <c r="E37" s="142"/>
      <c r="F37" s="139" t="str">
        <f>IFERROR(VLOOKUP(E37,目ざす姿!$B$4:$C$17,2,FALSE),"")</f>
        <v/>
      </c>
      <c r="G37" s="140"/>
    </row>
    <row r="38" spans="1:7" ht="39.950000000000003" customHeight="1" thickTop="1" x14ac:dyDescent="0.4">
      <c r="A38" s="131">
        <v>18</v>
      </c>
      <c r="B38" s="190" t="s">
        <v>149</v>
      </c>
      <c r="C38" s="185" t="s">
        <v>177</v>
      </c>
      <c r="D38" s="132" t="s">
        <v>84</v>
      </c>
      <c r="E38" s="141"/>
      <c r="F38" s="134" t="str">
        <f>IFERROR(VLOOKUP(E38,目ざす姿!$B$4:$C$17,2,FALSE),"")</f>
        <v/>
      </c>
      <c r="G38" s="135"/>
    </row>
    <row r="39" spans="1:7" ht="39.950000000000003" customHeight="1" thickBot="1" x14ac:dyDescent="0.45">
      <c r="A39" s="136" t="s">
        <v>51</v>
      </c>
      <c r="B39" s="191"/>
      <c r="C39" s="186"/>
      <c r="D39" s="137" t="s">
        <v>223</v>
      </c>
      <c r="E39" s="142"/>
      <c r="F39" s="139" t="str">
        <f>IFERROR(VLOOKUP(E39,目ざす姿!$B$4:$C$17,2,FALSE),"")</f>
        <v/>
      </c>
      <c r="G39" s="140"/>
    </row>
    <row r="40" spans="1:7" ht="39.950000000000003" customHeight="1" thickTop="1" x14ac:dyDescent="0.4">
      <c r="A40" s="131">
        <v>19</v>
      </c>
      <c r="B40" s="190" t="s">
        <v>150</v>
      </c>
      <c r="C40" s="185" t="s">
        <v>178</v>
      </c>
      <c r="D40" s="132" t="s">
        <v>84</v>
      </c>
      <c r="E40" s="141"/>
      <c r="F40" s="134" t="str">
        <f>IFERROR(VLOOKUP(E40,目ざす姿!$B$4:$C$17,2,FALSE),"")</f>
        <v/>
      </c>
      <c r="G40" s="135"/>
    </row>
    <row r="41" spans="1:7" ht="39.950000000000003" customHeight="1" thickBot="1" x14ac:dyDescent="0.45">
      <c r="A41" s="136" t="s">
        <v>52</v>
      </c>
      <c r="B41" s="191"/>
      <c r="C41" s="186"/>
      <c r="D41" s="137" t="s">
        <v>223</v>
      </c>
      <c r="E41" s="142"/>
      <c r="F41" s="139" t="str">
        <f>IFERROR(VLOOKUP(E41,目ざす姿!$B$4:$C$17,2,FALSE),"")</f>
        <v/>
      </c>
      <c r="G41" s="140"/>
    </row>
    <row r="42" spans="1:7" ht="39.950000000000003" customHeight="1" thickTop="1" x14ac:dyDescent="0.4">
      <c r="A42" s="131">
        <v>20</v>
      </c>
      <c r="B42" s="190" t="s">
        <v>151</v>
      </c>
      <c r="C42" s="185" t="s">
        <v>179</v>
      </c>
      <c r="D42" s="132" t="s">
        <v>84</v>
      </c>
      <c r="E42" s="141"/>
      <c r="F42" s="134" t="str">
        <f>IFERROR(VLOOKUP(E42,目ざす姿!$B$4:$C$17,2,FALSE),"")</f>
        <v/>
      </c>
      <c r="G42" s="135"/>
    </row>
    <row r="43" spans="1:7" ht="39.950000000000003" customHeight="1" thickBot="1" x14ac:dyDescent="0.45">
      <c r="A43" s="136" t="s">
        <v>53</v>
      </c>
      <c r="B43" s="191"/>
      <c r="C43" s="186"/>
      <c r="D43" s="137" t="s">
        <v>223</v>
      </c>
      <c r="E43" s="142"/>
      <c r="F43" s="139" t="str">
        <f>IFERROR(VLOOKUP(E43,目ざす姿!$B$4:$C$17,2,FALSE),"")</f>
        <v/>
      </c>
      <c r="G43" s="140"/>
    </row>
    <row r="44" spans="1:7" ht="39.950000000000003" customHeight="1" thickTop="1" x14ac:dyDescent="0.4">
      <c r="A44" s="131">
        <v>21</v>
      </c>
      <c r="B44" s="190" t="s">
        <v>152</v>
      </c>
      <c r="C44" s="185" t="s">
        <v>180</v>
      </c>
      <c r="D44" s="132" t="s">
        <v>84</v>
      </c>
      <c r="E44" s="141"/>
      <c r="F44" s="134" t="str">
        <f>IFERROR(VLOOKUP(E44,目ざす姿!$B$4:$C$17,2,FALSE),"")</f>
        <v/>
      </c>
      <c r="G44" s="135"/>
    </row>
    <row r="45" spans="1:7" ht="39.950000000000003" customHeight="1" thickBot="1" x14ac:dyDescent="0.45">
      <c r="A45" s="136" t="s">
        <v>54</v>
      </c>
      <c r="B45" s="191"/>
      <c r="C45" s="186"/>
      <c r="D45" s="137" t="s">
        <v>223</v>
      </c>
      <c r="E45" s="142"/>
      <c r="F45" s="139" t="str">
        <f>IFERROR(VLOOKUP(E45,目ざす姿!$B$4:$C$17,2,FALSE),"")</f>
        <v/>
      </c>
      <c r="G45" s="140"/>
    </row>
    <row r="46" spans="1:7" ht="39.950000000000003" customHeight="1" thickTop="1" x14ac:dyDescent="0.4">
      <c r="A46" s="131">
        <v>22</v>
      </c>
      <c r="B46" s="190" t="s">
        <v>153</v>
      </c>
      <c r="C46" s="185" t="s">
        <v>181</v>
      </c>
      <c r="D46" s="132" t="s">
        <v>84</v>
      </c>
      <c r="E46" s="141"/>
      <c r="F46" s="134" t="str">
        <f>IFERROR(VLOOKUP(E46,目ざす姿!$B$4:$C$17,2,FALSE),"")</f>
        <v/>
      </c>
      <c r="G46" s="135"/>
    </row>
    <row r="47" spans="1:7" ht="39.950000000000003" customHeight="1" thickBot="1" x14ac:dyDescent="0.45">
      <c r="A47" s="136" t="s">
        <v>55</v>
      </c>
      <c r="B47" s="191"/>
      <c r="C47" s="186"/>
      <c r="D47" s="137" t="s">
        <v>223</v>
      </c>
      <c r="E47" s="142"/>
      <c r="F47" s="139" t="str">
        <f>IFERROR(VLOOKUP(E47,目ざす姿!$B$4:$C$17,2,FALSE),"")</f>
        <v/>
      </c>
      <c r="G47" s="140"/>
    </row>
    <row r="48" spans="1:7" ht="39.950000000000003" customHeight="1" thickTop="1" x14ac:dyDescent="0.4">
      <c r="A48" s="131">
        <v>23</v>
      </c>
      <c r="B48" s="190" t="s">
        <v>154</v>
      </c>
      <c r="C48" s="185" t="s">
        <v>182</v>
      </c>
      <c r="D48" s="132" t="s">
        <v>84</v>
      </c>
      <c r="E48" s="141"/>
      <c r="F48" s="134" t="str">
        <f>IFERROR(VLOOKUP(E48,目ざす姿!$B$4:$C$17,2,FALSE),"")</f>
        <v/>
      </c>
      <c r="G48" s="135"/>
    </row>
    <row r="49" spans="1:7" ht="39.950000000000003" customHeight="1" thickBot="1" x14ac:dyDescent="0.45">
      <c r="A49" s="136" t="s">
        <v>56</v>
      </c>
      <c r="B49" s="191"/>
      <c r="C49" s="186"/>
      <c r="D49" s="137" t="s">
        <v>223</v>
      </c>
      <c r="E49" s="142"/>
      <c r="F49" s="139" t="str">
        <f>IFERROR(VLOOKUP(E49,目ざす姿!$B$4:$C$17,2,FALSE),"")</f>
        <v/>
      </c>
      <c r="G49" s="140"/>
    </row>
    <row r="50" spans="1:7" ht="39.950000000000003" customHeight="1" thickTop="1" x14ac:dyDescent="0.4">
      <c r="A50" s="131">
        <v>24</v>
      </c>
      <c r="B50" s="190" t="s">
        <v>155</v>
      </c>
      <c r="C50" s="185" t="s">
        <v>183</v>
      </c>
      <c r="D50" s="132" t="s">
        <v>84</v>
      </c>
      <c r="E50" s="141"/>
      <c r="F50" s="134" t="str">
        <f>IFERROR(VLOOKUP(E50,目ざす姿!$B$4:$C$17,2,FALSE),"")</f>
        <v/>
      </c>
      <c r="G50" s="135"/>
    </row>
    <row r="51" spans="1:7" ht="39.950000000000003" customHeight="1" thickBot="1" x14ac:dyDescent="0.45">
      <c r="A51" s="136" t="s">
        <v>57</v>
      </c>
      <c r="B51" s="191"/>
      <c r="C51" s="186"/>
      <c r="D51" s="137" t="s">
        <v>223</v>
      </c>
      <c r="E51" s="142"/>
      <c r="F51" s="139" t="str">
        <f>IFERROR(VLOOKUP(E51,目ざす姿!$B$4:$C$17,2,FALSE),"")</f>
        <v/>
      </c>
      <c r="G51" s="140"/>
    </row>
    <row r="52" spans="1:7" ht="39.950000000000003" customHeight="1" thickTop="1" x14ac:dyDescent="0.4">
      <c r="A52" s="131">
        <v>25</v>
      </c>
      <c r="B52" s="190" t="s">
        <v>156</v>
      </c>
      <c r="C52" s="185" t="s">
        <v>157</v>
      </c>
      <c r="D52" s="132" t="s">
        <v>84</v>
      </c>
      <c r="E52" s="141"/>
      <c r="F52" s="134" t="str">
        <f>IFERROR(VLOOKUP(E52,目ざす姿!$B$4:$C$17,2,FALSE),"")</f>
        <v/>
      </c>
      <c r="G52" s="135"/>
    </row>
    <row r="53" spans="1:7" ht="39.950000000000003" customHeight="1" thickBot="1" x14ac:dyDescent="0.45">
      <c r="A53" s="136" t="s">
        <v>58</v>
      </c>
      <c r="B53" s="191"/>
      <c r="C53" s="186"/>
      <c r="D53" s="137" t="s">
        <v>223</v>
      </c>
      <c r="E53" s="142"/>
      <c r="F53" s="139" t="str">
        <f>IFERROR(VLOOKUP(E53,目ざす姿!$B$4:$C$17,2,FALSE),"")</f>
        <v/>
      </c>
      <c r="G53" s="140"/>
    </row>
    <row r="54" spans="1:7" ht="39.950000000000003" customHeight="1" thickTop="1" x14ac:dyDescent="0.4">
      <c r="A54" s="131">
        <v>26</v>
      </c>
      <c r="B54" s="190" t="s">
        <v>158</v>
      </c>
      <c r="C54" s="185" t="s">
        <v>184</v>
      </c>
      <c r="D54" s="132" t="s">
        <v>84</v>
      </c>
      <c r="E54" s="141"/>
      <c r="F54" s="134" t="str">
        <f>IFERROR(VLOOKUP(E54,目ざす姿!$B$4:$C$17,2,FALSE),"")</f>
        <v/>
      </c>
      <c r="G54" s="135"/>
    </row>
    <row r="55" spans="1:7" ht="39.950000000000003" customHeight="1" thickBot="1" x14ac:dyDescent="0.45">
      <c r="A55" s="136" t="s">
        <v>59</v>
      </c>
      <c r="B55" s="191"/>
      <c r="C55" s="186"/>
      <c r="D55" s="137" t="s">
        <v>223</v>
      </c>
      <c r="E55" s="142"/>
      <c r="F55" s="139" t="str">
        <f>IFERROR(VLOOKUP(E55,目ざす姿!$B$4:$C$17,2,FALSE),"")</f>
        <v/>
      </c>
      <c r="G55" s="140"/>
    </row>
    <row r="56" spans="1:7" ht="39.950000000000003" customHeight="1" thickTop="1" x14ac:dyDescent="0.4">
      <c r="A56" s="131">
        <v>27</v>
      </c>
      <c r="B56" s="190" t="s">
        <v>159</v>
      </c>
      <c r="C56" s="185" t="s">
        <v>185</v>
      </c>
      <c r="D56" s="132" t="s">
        <v>84</v>
      </c>
      <c r="E56" s="141"/>
      <c r="F56" s="134" t="str">
        <f>IFERROR(VLOOKUP(E56,目ざす姿!$B$4:$C$17,2,FALSE),"")</f>
        <v/>
      </c>
      <c r="G56" s="135"/>
    </row>
    <row r="57" spans="1:7" ht="39.950000000000003" customHeight="1" thickBot="1" x14ac:dyDescent="0.45">
      <c r="A57" s="136" t="s">
        <v>60</v>
      </c>
      <c r="B57" s="191"/>
      <c r="C57" s="186"/>
      <c r="D57" s="137" t="s">
        <v>223</v>
      </c>
      <c r="E57" s="142"/>
      <c r="F57" s="139" t="str">
        <f>IFERROR(VLOOKUP(E57,目ざす姿!$B$4:$C$17,2,FALSE),"")</f>
        <v/>
      </c>
      <c r="G57" s="140"/>
    </row>
    <row r="58" spans="1:7" ht="39.950000000000003" customHeight="1" thickTop="1" x14ac:dyDescent="0.4">
      <c r="A58" s="131">
        <v>28</v>
      </c>
      <c r="B58" s="190" t="s">
        <v>160</v>
      </c>
      <c r="C58" s="185" t="s">
        <v>178</v>
      </c>
      <c r="D58" s="132" t="s">
        <v>84</v>
      </c>
      <c r="E58" s="141"/>
      <c r="F58" s="134" t="str">
        <f>IFERROR(VLOOKUP(E58,目ざす姿!$B$4:$C$17,2,FALSE),"")</f>
        <v/>
      </c>
      <c r="G58" s="135"/>
    </row>
    <row r="59" spans="1:7" ht="39.950000000000003" customHeight="1" thickBot="1" x14ac:dyDescent="0.45">
      <c r="A59" s="136" t="s">
        <v>61</v>
      </c>
      <c r="B59" s="191"/>
      <c r="C59" s="186"/>
      <c r="D59" s="137" t="s">
        <v>223</v>
      </c>
      <c r="E59" s="142"/>
      <c r="F59" s="139" t="str">
        <f>IFERROR(VLOOKUP(E59,目ざす姿!$B$4:$C$17,2,FALSE),"")</f>
        <v/>
      </c>
      <c r="G59" s="140"/>
    </row>
    <row r="60" spans="1:7" ht="39.950000000000003" customHeight="1" thickTop="1" x14ac:dyDescent="0.4">
      <c r="A60" s="131">
        <v>29</v>
      </c>
      <c r="B60" s="190" t="s">
        <v>161</v>
      </c>
      <c r="C60" s="185" t="s">
        <v>186</v>
      </c>
      <c r="D60" s="132" t="s">
        <v>84</v>
      </c>
      <c r="E60" s="141"/>
      <c r="F60" s="134" t="str">
        <f>IFERROR(VLOOKUP(E60,目ざす姿!$B$4:$C$17,2,FALSE),"")</f>
        <v/>
      </c>
      <c r="G60" s="135"/>
    </row>
    <row r="61" spans="1:7" ht="39.950000000000003" customHeight="1" thickBot="1" x14ac:dyDescent="0.45">
      <c r="A61" s="136" t="s">
        <v>62</v>
      </c>
      <c r="B61" s="191"/>
      <c r="C61" s="186"/>
      <c r="D61" s="137" t="s">
        <v>223</v>
      </c>
      <c r="E61" s="142"/>
      <c r="F61" s="139" t="str">
        <f>IFERROR(VLOOKUP(E61,目ざす姿!$B$4:$C$17,2,FALSE),"")</f>
        <v/>
      </c>
      <c r="G61" s="140"/>
    </row>
    <row r="62" spans="1:7" ht="39.950000000000003" customHeight="1" thickTop="1" x14ac:dyDescent="0.4">
      <c r="A62" s="131">
        <v>30</v>
      </c>
      <c r="B62" s="190" t="s">
        <v>162</v>
      </c>
      <c r="C62" s="185" t="s">
        <v>187</v>
      </c>
      <c r="D62" s="132" t="s">
        <v>84</v>
      </c>
      <c r="E62" s="141"/>
      <c r="F62" s="134" t="str">
        <f>IFERROR(VLOOKUP(E62,目ざす姿!$B$4:$C$17,2,FALSE),"")</f>
        <v/>
      </c>
      <c r="G62" s="135"/>
    </row>
    <row r="63" spans="1:7" ht="39.950000000000003" customHeight="1" thickBot="1" x14ac:dyDescent="0.45">
      <c r="A63" s="136" t="s">
        <v>63</v>
      </c>
      <c r="B63" s="191"/>
      <c r="C63" s="186"/>
      <c r="D63" s="137" t="s">
        <v>223</v>
      </c>
      <c r="E63" s="142"/>
      <c r="F63" s="139" t="str">
        <f>IFERROR(VLOOKUP(E63,目ざす姿!$B$4:$C$17,2,FALSE),"")</f>
        <v/>
      </c>
      <c r="G63" s="140"/>
    </row>
    <row r="64" spans="1:7" ht="39.950000000000003" customHeight="1" thickTop="1" x14ac:dyDescent="0.4">
      <c r="A64" s="131">
        <v>31</v>
      </c>
      <c r="B64" s="190" t="s">
        <v>163</v>
      </c>
      <c r="C64" s="185" t="s">
        <v>188</v>
      </c>
      <c r="D64" s="132" t="s">
        <v>84</v>
      </c>
      <c r="E64" s="141"/>
      <c r="F64" s="134" t="str">
        <f>IFERROR(VLOOKUP(E64,目ざす姿!$B$4:$C$17,2,FALSE),"")</f>
        <v/>
      </c>
      <c r="G64" s="135"/>
    </row>
    <row r="65" spans="1:7" ht="39.950000000000003" customHeight="1" thickBot="1" x14ac:dyDescent="0.45">
      <c r="A65" s="136" t="s">
        <v>64</v>
      </c>
      <c r="B65" s="191"/>
      <c r="C65" s="186"/>
      <c r="D65" s="137" t="s">
        <v>223</v>
      </c>
      <c r="E65" s="142"/>
      <c r="F65" s="139" t="str">
        <f>IFERROR(VLOOKUP(E65,目ざす姿!$B$4:$C$17,2,FALSE),"")</f>
        <v/>
      </c>
      <c r="G65" s="140"/>
    </row>
    <row r="66" spans="1:7" ht="39.950000000000003" customHeight="1" thickTop="1" x14ac:dyDescent="0.4">
      <c r="A66" s="131">
        <v>32</v>
      </c>
      <c r="B66" s="190" t="s">
        <v>164</v>
      </c>
      <c r="C66" s="185" t="s">
        <v>189</v>
      </c>
      <c r="D66" s="132" t="s">
        <v>84</v>
      </c>
      <c r="E66" s="141"/>
      <c r="F66" s="134" t="str">
        <f>IFERROR(VLOOKUP(E66,目ざす姿!$B$4:$C$17,2,FALSE),"")</f>
        <v/>
      </c>
      <c r="G66" s="135"/>
    </row>
    <row r="67" spans="1:7" ht="39.950000000000003" customHeight="1" thickBot="1" x14ac:dyDescent="0.45">
      <c r="A67" s="136" t="s">
        <v>65</v>
      </c>
      <c r="B67" s="191"/>
      <c r="C67" s="186"/>
      <c r="D67" s="137" t="s">
        <v>223</v>
      </c>
      <c r="E67" s="142"/>
      <c r="F67" s="139" t="str">
        <f>IFERROR(VLOOKUP(E67,目ざす姿!$B$4:$C$17,2,FALSE),"")</f>
        <v/>
      </c>
      <c r="G67" s="140"/>
    </row>
    <row r="68" spans="1:7" ht="39.950000000000003" customHeight="1" thickTop="1" x14ac:dyDescent="0.4">
      <c r="A68" s="131">
        <v>33</v>
      </c>
      <c r="B68" s="190" t="s">
        <v>165</v>
      </c>
      <c r="C68" s="185" t="s">
        <v>190</v>
      </c>
      <c r="D68" s="132" t="s">
        <v>84</v>
      </c>
      <c r="E68" s="141"/>
      <c r="F68" s="134" t="str">
        <f>IFERROR(VLOOKUP(E68,目ざす姿!$B$4:$C$17,2,FALSE),"")</f>
        <v/>
      </c>
      <c r="G68" s="135"/>
    </row>
    <row r="69" spans="1:7" ht="39.950000000000003" customHeight="1" thickBot="1" x14ac:dyDescent="0.45">
      <c r="A69" s="136" t="s">
        <v>66</v>
      </c>
      <c r="B69" s="191"/>
      <c r="C69" s="186"/>
      <c r="D69" s="137" t="s">
        <v>223</v>
      </c>
      <c r="E69" s="142"/>
      <c r="F69" s="139" t="str">
        <f>IFERROR(VLOOKUP(E69,目ざす姿!$B$4:$C$17,2,FALSE),"")</f>
        <v/>
      </c>
      <c r="G69" s="140"/>
    </row>
    <row r="70" spans="1:7" ht="39.950000000000003" customHeight="1" thickTop="1" x14ac:dyDescent="0.4">
      <c r="A70" s="131">
        <v>34</v>
      </c>
      <c r="B70" s="190" t="s">
        <v>166</v>
      </c>
      <c r="C70" s="185" t="s">
        <v>167</v>
      </c>
      <c r="D70" s="132" t="s">
        <v>84</v>
      </c>
      <c r="E70" s="141"/>
      <c r="F70" s="134" t="str">
        <f>IFERROR(VLOOKUP(E70,目ざす姿!$B$4:$C$17,2,FALSE),"")</f>
        <v/>
      </c>
      <c r="G70" s="135"/>
    </row>
    <row r="71" spans="1:7" ht="39.950000000000003" customHeight="1" thickBot="1" x14ac:dyDescent="0.45">
      <c r="A71" s="136" t="s">
        <v>67</v>
      </c>
      <c r="B71" s="191"/>
      <c r="C71" s="186"/>
      <c r="D71" s="137" t="s">
        <v>223</v>
      </c>
      <c r="E71" s="142"/>
      <c r="F71" s="139" t="str">
        <f>IFERROR(VLOOKUP(E71,目ざす姿!$B$4:$C$17,2,FALSE),"")</f>
        <v/>
      </c>
      <c r="G71" s="140"/>
    </row>
    <row r="72" spans="1:7" ht="39.950000000000003" customHeight="1" thickTop="1" x14ac:dyDescent="0.4">
      <c r="A72" s="143">
        <v>35</v>
      </c>
      <c r="B72" s="190" t="s">
        <v>169</v>
      </c>
      <c r="C72" s="185" t="s">
        <v>191</v>
      </c>
      <c r="D72" s="132" t="s">
        <v>84</v>
      </c>
      <c r="E72" s="141"/>
      <c r="F72" s="134" t="str">
        <f>IFERROR(VLOOKUP(E72,目ざす姿!$B$4:$C$17,2,FALSE),"")</f>
        <v/>
      </c>
      <c r="G72" s="135"/>
    </row>
    <row r="73" spans="1:7" ht="39.950000000000003" customHeight="1" thickBot="1" x14ac:dyDescent="0.45">
      <c r="A73" s="144" t="s">
        <v>68</v>
      </c>
      <c r="B73" s="191"/>
      <c r="C73" s="186"/>
      <c r="D73" s="145" t="s">
        <v>223</v>
      </c>
      <c r="E73" s="146"/>
      <c r="F73" s="139" t="str">
        <f>IFERROR(VLOOKUP(E73,目ざす姿!$B$4:$C$17,2,FALSE),"")</f>
        <v/>
      </c>
      <c r="G73" s="140"/>
    </row>
    <row r="74" spans="1:7" ht="20.25" thickTop="1" x14ac:dyDescent="0.4"/>
  </sheetData>
  <sheetProtection algorithmName="SHA-512" hashValue="0PlxkL9oVE5dHtGpbrxj/k9ZG4PtpYJ97tAd0rfb2GmLsSUlmLU0gA6X/laAMRUspoGK+s0lonoLwK7VSnSf2A==" saltValue="CUwH+JERKwQIKfo81zN24A==" spinCount="100000" sheet="1" objects="1" scenarios="1" selectLockedCells="1"/>
  <mergeCells count="72">
    <mergeCell ref="B72:B73"/>
    <mergeCell ref="B62:B63"/>
    <mergeCell ref="B64:B65"/>
    <mergeCell ref="B66:B67"/>
    <mergeCell ref="B68:B69"/>
    <mergeCell ref="B70:B71"/>
    <mergeCell ref="B52:B53"/>
    <mergeCell ref="B54:B55"/>
    <mergeCell ref="B56:B57"/>
    <mergeCell ref="B58:B59"/>
    <mergeCell ref="B60:B61"/>
    <mergeCell ref="B42:B43"/>
    <mergeCell ref="B44:B45"/>
    <mergeCell ref="B46:B47"/>
    <mergeCell ref="B48:B49"/>
    <mergeCell ref="B50:B51"/>
    <mergeCell ref="B32:B33"/>
    <mergeCell ref="B34:B35"/>
    <mergeCell ref="B36:B37"/>
    <mergeCell ref="B38:B39"/>
    <mergeCell ref="B40:B41"/>
    <mergeCell ref="C68:C69"/>
    <mergeCell ref="C70:C71"/>
    <mergeCell ref="C72:C73"/>
    <mergeCell ref="B6:B7"/>
    <mergeCell ref="B8:B9"/>
    <mergeCell ref="B10:B11"/>
    <mergeCell ref="B12:B13"/>
    <mergeCell ref="B14:B15"/>
    <mergeCell ref="B16:B17"/>
    <mergeCell ref="B18:B19"/>
    <mergeCell ref="B20:B21"/>
    <mergeCell ref="B22:B23"/>
    <mergeCell ref="B24:B25"/>
    <mergeCell ref="B26:B27"/>
    <mergeCell ref="B28:B29"/>
    <mergeCell ref="B30:B31"/>
    <mergeCell ref="C58:C59"/>
    <mergeCell ref="C60:C61"/>
    <mergeCell ref="C62:C63"/>
    <mergeCell ref="C64:C65"/>
    <mergeCell ref="C66:C67"/>
    <mergeCell ref="C48:C49"/>
    <mergeCell ref="C50:C51"/>
    <mergeCell ref="C52:C53"/>
    <mergeCell ref="C54:C55"/>
    <mergeCell ref="C56:C57"/>
    <mergeCell ref="C38:C39"/>
    <mergeCell ref="C40:C41"/>
    <mergeCell ref="C42:C43"/>
    <mergeCell ref="C44:C45"/>
    <mergeCell ref="C46:C47"/>
    <mergeCell ref="C28:C29"/>
    <mergeCell ref="C30:C31"/>
    <mergeCell ref="C32:C33"/>
    <mergeCell ref="C34:C35"/>
    <mergeCell ref="C36:C37"/>
    <mergeCell ref="C18:C19"/>
    <mergeCell ref="C20:C21"/>
    <mergeCell ref="C22:C23"/>
    <mergeCell ref="C24:C25"/>
    <mergeCell ref="C26:C27"/>
    <mergeCell ref="C8:C9"/>
    <mergeCell ref="C10:C11"/>
    <mergeCell ref="C12:C13"/>
    <mergeCell ref="C14:C15"/>
    <mergeCell ref="C16:C17"/>
    <mergeCell ref="D3:F3"/>
    <mergeCell ref="B3:C3"/>
    <mergeCell ref="C4:C5"/>
    <mergeCell ref="B4:B5"/>
    <mergeCell ref="C6:C7"/>
  </mergeCells>
  <phoneticPr fontId="1"/>
  <pageMargins left="0.7" right="0.7" top="0.75" bottom="0.75" header="0.3" footer="0.3"/>
  <pageSetup paperSize="9" scale="29" fitToHeight="2" orientation="portrait" horizontalDpi="0" verticalDpi="0"/>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A5E3499E-D362-40CF-8BF1-7253A9C6C8C9}">
          <x14:formula1>
            <xm:f>目ざす姿!$B$4:$B$10</xm:f>
          </x14:formula1>
          <xm:sqref>E4 E72 E70 E68 E66 E64 E62 E60 E58 E56 E54 E52 E50 E48 E46 E44 E42 E40 E38 E36 E34 E32 E30 E28 E26 E24 E22 E20 E18 E16 E14 E12 E10 E8 E6</xm:sqref>
        </x14:dataValidation>
        <x14:dataValidation type="list" allowBlank="1" showInputMessage="1" showErrorMessage="1" xr:uid="{D1EED937-0423-4AAC-AE00-8D75C50C303A}">
          <x14:formula1>
            <xm:f>目ざす姿!$B$11:$B$17</xm:f>
          </x14:formula1>
          <xm:sqref>E5 E73 E71 E69 E67 E65 E63 E61 E59 E57 E55 E53 E51 E49 E47 E45 E43 E41 E39 E37 E35 E33 E31 E29 E27 E25 E23 E21 E19 E17 E15 E13 E11 E9 E7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157A9-DD17-9947-99B3-E9B53588D963}">
  <sheetPr>
    <tabColor theme="9" tint="-0.249977111117893"/>
    <pageSetUpPr fitToPage="1"/>
  </sheetPr>
  <dimension ref="A1:AV75"/>
  <sheetViews>
    <sheetView showGridLines="0" zoomScaleNormal="100" workbookViewId="0">
      <pane ySplit="4" topLeftCell="A5" activePane="bottomLeft" state="frozen"/>
      <selection pane="bottomLeft" activeCell="D5" sqref="D5"/>
    </sheetView>
  </sheetViews>
  <sheetFormatPr defaultColWidth="8.875" defaultRowHeight="18.75" x14ac:dyDescent="0.4"/>
  <cols>
    <col min="1" max="1" width="22.375" customWidth="1"/>
    <col min="2" max="2" width="24.875" style="2" customWidth="1"/>
    <col min="3" max="3" width="29" customWidth="1"/>
    <col min="4" max="48" width="3.375" customWidth="1"/>
  </cols>
  <sheetData>
    <row r="1" spans="1:48" s="10" customFormat="1" ht="19.5" x14ac:dyDescent="0.4">
      <c r="A1" s="31" t="s">
        <v>203</v>
      </c>
      <c r="B1" s="32"/>
      <c r="C1" s="32"/>
      <c r="D1" s="32"/>
      <c r="E1" s="32"/>
      <c r="F1" s="32"/>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row>
    <row r="2" spans="1:48" s="11" customFormat="1" ht="50.1" customHeight="1" x14ac:dyDescent="0.4">
      <c r="A2" s="34" t="s">
        <v>242</v>
      </c>
      <c r="B2" s="35"/>
      <c r="C2" s="35"/>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row>
    <row r="3" spans="1:48" ht="20.100000000000001" customHeight="1" x14ac:dyDescent="0.4">
      <c r="A3" s="194"/>
      <c r="B3" s="195"/>
      <c r="C3" s="196"/>
      <c r="D3" s="37">
        <v>1</v>
      </c>
      <c r="E3" s="37">
        <v>2</v>
      </c>
      <c r="F3" s="37">
        <v>3</v>
      </c>
      <c r="G3" s="37">
        <v>4</v>
      </c>
      <c r="H3" s="37">
        <v>5</v>
      </c>
      <c r="I3" s="37">
        <v>6</v>
      </c>
      <c r="J3" s="37">
        <v>7</v>
      </c>
      <c r="K3" s="37">
        <v>8</v>
      </c>
      <c r="L3" s="37">
        <v>9</v>
      </c>
      <c r="M3" s="37">
        <v>10</v>
      </c>
      <c r="N3" s="37">
        <v>11</v>
      </c>
      <c r="O3" s="37">
        <v>12</v>
      </c>
      <c r="P3" s="37">
        <v>13</v>
      </c>
      <c r="Q3" s="37">
        <v>14</v>
      </c>
      <c r="R3" s="37">
        <v>15</v>
      </c>
      <c r="S3" s="37">
        <v>16</v>
      </c>
      <c r="T3" s="37">
        <v>17</v>
      </c>
      <c r="U3" s="37">
        <v>18</v>
      </c>
      <c r="V3" s="37">
        <v>19</v>
      </c>
      <c r="W3" s="37">
        <v>20</v>
      </c>
      <c r="X3" s="37">
        <v>21</v>
      </c>
      <c r="Y3" s="37">
        <v>22</v>
      </c>
      <c r="Z3" s="37">
        <v>23</v>
      </c>
      <c r="AA3" s="37">
        <v>24</v>
      </c>
      <c r="AB3" s="37">
        <v>25</v>
      </c>
      <c r="AC3" s="37">
        <v>26</v>
      </c>
      <c r="AD3" s="37">
        <v>27</v>
      </c>
      <c r="AE3" s="37">
        <v>28</v>
      </c>
      <c r="AF3" s="37">
        <v>29</v>
      </c>
      <c r="AG3" s="37">
        <v>30</v>
      </c>
      <c r="AH3" s="37">
        <v>31</v>
      </c>
      <c r="AI3" s="37">
        <v>32</v>
      </c>
      <c r="AJ3" s="37">
        <v>33</v>
      </c>
      <c r="AK3" s="37">
        <v>34</v>
      </c>
      <c r="AL3" s="37">
        <v>35</v>
      </c>
      <c r="AM3" s="37">
        <v>36</v>
      </c>
      <c r="AN3" s="37">
        <v>37</v>
      </c>
      <c r="AO3" s="37">
        <v>38</v>
      </c>
      <c r="AP3" s="37">
        <v>39</v>
      </c>
      <c r="AQ3" s="37">
        <v>40</v>
      </c>
      <c r="AR3" s="37">
        <v>41</v>
      </c>
      <c r="AS3" s="37">
        <v>42</v>
      </c>
      <c r="AT3" s="37">
        <v>43</v>
      </c>
      <c r="AU3" s="37">
        <v>44</v>
      </c>
      <c r="AV3" s="37">
        <v>45</v>
      </c>
    </row>
    <row r="4" spans="1:48" ht="110.1" customHeight="1" x14ac:dyDescent="0.4">
      <c r="A4" s="38" t="s">
        <v>196</v>
      </c>
      <c r="B4" s="197" t="s">
        <v>197</v>
      </c>
      <c r="C4" s="198"/>
      <c r="D4" s="50" t="str">
        <f>名簿管理!B5</f>
        <v>あい　うえお</v>
      </c>
      <c r="E4" s="50" t="str">
        <f>名簿管理!B6</f>
        <v>かき　くけこ</v>
      </c>
      <c r="F4" s="50" t="str">
        <f>名簿管理!B7</f>
        <v>さしす　せそ</v>
      </c>
      <c r="G4" s="50">
        <f>名簿管理!B8</f>
        <v>0</v>
      </c>
      <c r="H4" s="50">
        <f>名簿管理!B9</f>
        <v>0</v>
      </c>
      <c r="I4" s="50">
        <f>名簿管理!B10</f>
        <v>0</v>
      </c>
      <c r="J4" s="50">
        <f>名簿管理!B11</f>
        <v>0</v>
      </c>
      <c r="K4" s="50">
        <f>名簿管理!B12</f>
        <v>0</v>
      </c>
      <c r="L4" s="50">
        <f>名簿管理!B13</f>
        <v>0</v>
      </c>
      <c r="M4" s="50">
        <f>名簿管理!B14</f>
        <v>0</v>
      </c>
      <c r="N4" s="50">
        <f>名簿管理!B15</f>
        <v>0</v>
      </c>
      <c r="O4" s="50">
        <f>名簿管理!B16</f>
        <v>0</v>
      </c>
      <c r="P4" s="50">
        <f>名簿管理!B17</f>
        <v>0</v>
      </c>
      <c r="Q4" s="50">
        <f>名簿管理!B18</f>
        <v>0</v>
      </c>
      <c r="R4" s="50">
        <f>名簿管理!B19</f>
        <v>0</v>
      </c>
      <c r="S4" s="50">
        <f>名簿管理!B20</f>
        <v>0</v>
      </c>
      <c r="T4" s="50">
        <f>名簿管理!B21</f>
        <v>0</v>
      </c>
      <c r="U4" s="50">
        <f>名簿管理!B22</f>
        <v>0</v>
      </c>
      <c r="V4" s="50">
        <f>名簿管理!B23</f>
        <v>0</v>
      </c>
      <c r="W4" s="50">
        <f>名簿管理!B24</f>
        <v>0</v>
      </c>
      <c r="X4" s="50">
        <f>名簿管理!B25</f>
        <v>0</v>
      </c>
      <c r="Y4" s="50">
        <f>名簿管理!B26</f>
        <v>0</v>
      </c>
      <c r="Z4" s="50">
        <f>名簿管理!B27</f>
        <v>0</v>
      </c>
      <c r="AA4" s="50">
        <f>名簿管理!B28</f>
        <v>0</v>
      </c>
      <c r="AB4" s="50">
        <f>名簿管理!B29</f>
        <v>0</v>
      </c>
      <c r="AC4" s="50">
        <f>名簿管理!B30</f>
        <v>0</v>
      </c>
      <c r="AD4" s="50">
        <f>名簿管理!B31</f>
        <v>0</v>
      </c>
      <c r="AE4" s="50">
        <f>名簿管理!B32</f>
        <v>0</v>
      </c>
      <c r="AF4" s="50">
        <f>名簿管理!B33</f>
        <v>0</v>
      </c>
      <c r="AG4" s="50">
        <f>名簿管理!B34</f>
        <v>0</v>
      </c>
      <c r="AH4" s="50">
        <f>名簿管理!B35</f>
        <v>0</v>
      </c>
      <c r="AI4" s="50">
        <f>名簿管理!B36</f>
        <v>0</v>
      </c>
      <c r="AJ4" s="50">
        <f>名簿管理!B37</f>
        <v>0</v>
      </c>
      <c r="AK4" s="50">
        <f>名簿管理!B38</f>
        <v>0</v>
      </c>
      <c r="AL4" s="50">
        <f>名簿管理!B39</f>
        <v>0</v>
      </c>
      <c r="AM4" s="50">
        <f>名簿管理!B40</f>
        <v>0</v>
      </c>
      <c r="AN4" s="50">
        <f>名簿管理!B41</f>
        <v>0</v>
      </c>
      <c r="AO4" s="50">
        <f>名簿管理!B42</f>
        <v>0</v>
      </c>
      <c r="AP4" s="50">
        <f>名簿管理!B43</f>
        <v>0</v>
      </c>
      <c r="AQ4" s="50">
        <f>名簿管理!B44</f>
        <v>0</v>
      </c>
      <c r="AR4" s="50">
        <f>名簿管理!B45</f>
        <v>0</v>
      </c>
      <c r="AS4" s="50">
        <f>名簿管理!B46</f>
        <v>0</v>
      </c>
      <c r="AT4" s="50">
        <f>名簿管理!B47</f>
        <v>0</v>
      </c>
      <c r="AU4" s="50">
        <f>名簿管理!B48</f>
        <v>0</v>
      </c>
      <c r="AV4" s="50">
        <f>名簿管理!B49</f>
        <v>0</v>
      </c>
    </row>
    <row r="5" spans="1:48" ht="20.100000000000001" customHeight="1" x14ac:dyDescent="0.4">
      <c r="A5" s="192" t="str">
        <f>顕著な教材リスト!A4</f>
        <v>1どうとくが始まるよ</v>
      </c>
      <c r="B5" s="40" t="s">
        <v>225</v>
      </c>
      <c r="C5" s="41" t="str">
        <f>授業づくり!E4</f>
        <v>２自分なり</v>
      </c>
      <c r="D5" s="150" t="s">
        <v>10</v>
      </c>
      <c r="E5" s="150"/>
      <c r="F5" s="150"/>
      <c r="G5" s="154"/>
      <c r="H5" s="154"/>
      <c r="I5" s="154"/>
      <c r="J5" s="154"/>
      <c r="K5" s="154"/>
      <c r="L5" s="154"/>
      <c r="M5" s="154"/>
      <c r="N5" s="154"/>
      <c r="O5" s="154"/>
      <c r="P5" s="154"/>
      <c r="Q5" s="154"/>
      <c r="R5" s="154"/>
      <c r="S5" s="154"/>
      <c r="T5" s="154"/>
      <c r="U5" s="154"/>
      <c r="V5" s="154"/>
      <c r="W5" s="154"/>
      <c r="X5" s="154"/>
      <c r="Y5" s="154"/>
      <c r="Z5" s="154"/>
      <c r="AA5" s="154"/>
      <c r="AB5" s="154"/>
      <c r="AC5" s="154"/>
      <c r="AD5" s="154"/>
      <c r="AE5" s="154"/>
      <c r="AF5" s="154"/>
      <c r="AG5" s="154"/>
      <c r="AH5" s="154"/>
      <c r="AI5" s="154"/>
      <c r="AJ5" s="154"/>
      <c r="AK5" s="154"/>
      <c r="AL5" s="154"/>
      <c r="AM5" s="154"/>
      <c r="AN5" s="154"/>
      <c r="AO5" s="154"/>
      <c r="AP5" s="154"/>
      <c r="AQ5" s="154"/>
      <c r="AR5" s="154"/>
      <c r="AS5" s="154"/>
      <c r="AT5" s="154"/>
      <c r="AU5" s="154"/>
      <c r="AV5" s="154"/>
    </row>
    <row r="6" spans="1:48" ht="20.100000000000001" customHeight="1" x14ac:dyDescent="0.4">
      <c r="A6" s="193"/>
      <c r="B6" s="42" t="s">
        <v>223</v>
      </c>
      <c r="C6" s="43" t="str">
        <f>授業づくり!E5</f>
        <v>12多様な意見を参考に</v>
      </c>
      <c r="D6" s="151"/>
      <c r="E6" s="151" t="s">
        <v>10</v>
      </c>
      <c r="F6" s="151" t="s">
        <v>10</v>
      </c>
      <c r="G6" s="155"/>
      <c r="H6" s="155"/>
      <c r="I6" s="155"/>
      <c r="J6" s="155"/>
      <c r="K6" s="155"/>
      <c r="L6" s="155"/>
      <c r="M6" s="155"/>
      <c r="N6" s="155"/>
      <c r="O6" s="155"/>
      <c r="P6" s="155"/>
      <c r="Q6" s="155"/>
      <c r="R6" s="155"/>
      <c r="S6" s="155"/>
      <c r="T6" s="155"/>
      <c r="U6" s="155"/>
      <c r="V6" s="155"/>
      <c r="W6" s="155"/>
      <c r="X6" s="155"/>
      <c r="Y6" s="155"/>
      <c r="Z6" s="155"/>
      <c r="AA6" s="155"/>
      <c r="AB6" s="155"/>
      <c r="AC6" s="155"/>
      <c r="AD6" s="155"/>
      <c r="AE6" s="155"/>
      <c r="AF6" s="155"/>
      <c r="AG6" s="155"/>
      <c r="AH6" s="155"/>
      <c r="AI6" s="155"/>
      <c r="AJ6" s="155"/>
      <c r="AK6" s="155"/>
      <c r="AL6" s="155"/>
      <c r="AM6" s="155"/>
      <c r="AN6" s="155"/>
      <c r="AO6" s="155"/>
      <c r="AP6" s="155"/>
      <c r="AQ6" s="155"/>
      <c r="AR6" s="155"/>
      <c r="AS6" s="155"/>
      <c r="AT6" s="155"/>
      <c r="AU6" s="155"/>
      <c r="AV6" s="155"/>
    </row>
    <row r="7" spans="1:48" ht="20.100000000000001" customHeight="1" x14ac:dyDescent="0.4">
      <c r="A7" s="192" t="str">
        <f>顕著な教材リスト!A5</f>
        <v>2あいさつ名人</v>
      </c>
      <c r="B7" s="44" t="s">
        <v>225</v>
      </c>
      <c r="C7" s="45" t="str">
        <f>授業づくり!E6</f>
        <v>１自分事</v>
      </c>
      <c r="D7" s="152"/>
      <c r="E7" s="150" t="s">
        <v>10</v>
      </c>
      <c r="F7" s="150"/>
      <c r="G7" s="154"/>
      <c r="H7" s="154"/>
      <c r="I7" s="154"/>
      <c r="J7" s="154"/>
      <c r="K7" s="154"/>
      <c r="L7" s="154"/>
      <c r="M7" s="154"/>
      <c r="N7" s="154"/>
      <c r="O7" s="154"/>
      <c r="P7" s="154"/>
      <c r="Q7" s="154"/>
      <c r="R7" s="154"/>
      <c r="S7" s="154"/>
      <c r="T7" s="154"/>
      <c r="U7" s="154"/>
      <c r="V7" s="154"/>
      <c r="W7" s="154"/>
      <c r="X7" s="154"/>
      <c r="Y7" s="154"/>
      <c r="Z7" s="154"/>
      <c r="AA7" s="154"/>
      <c r="AB7" s="154"/>
      <c r="AC7" s="154"/>
      <c r="AD7" s="154"/>
      <c r="AE7" s="154"/>
      <c r="AF7" s="154"/>
      <c r="AG7" s="154"/>
      <c r="AH7" s="154"/>
      <c r="AI7" s="154"/>
      <c r="AJ7" s="154"/>
      <c r="AK7" s="154"/>
      <c r="AL7" s="154"/>
      <c r="AM7" s="154"/>
      <c r="AN7" s="154"/>
      <c r="AO7" s="154"/>
      <c r="AP7" s="154"/>
      <c r="AQ7" s="154"/>
      <c r="AR7" s="154"/>
      <c r="AS7" s="154"/>
      <c r="AT7" s="154"/>
      <c r="AU7" s="154"/>
      <c r="AV7" s="154"/>
    </row>
    <row r="8" spans="1:48" ht="20.100000000000001" customHeight="1" x14ac:dyDescent="0.4">
      <c r="A8" s="193"/>
      <c r="B8" s="46" t="s">
        <v>223</v>
      </c>
      <c r="C8" s="47" t="str">
        <f>授業づくり!E7</f>
        <v>９いろいろな見方</v>
      </c>
      <c r="D8" s="153"/>
      <c r="E8" s="151"/>
      <c r="F8" s="151"/>
      <c r="G8" s="155"/>
      <c r="H8" s="155"/>
      <c r="I8" s="155"/>
      <c r="J8" s="155"/>
      <c r="K8" s="155"/>
      <c r="L8" s="155"/>
      <c r="M8" s="155"/>
      <c r="N8" s="155"/>
      <c r="O8" s="155"/>
      <c r="P8" s="155"/>
      <c r="Q8" s="155"/>
      <c r="R8" s="155"/>
      <c r="S8" s="155"/>
      <c r="T8" s="155"/>
      <c r="U8" s="155"/>
      <c r="V8" s="155"/>
      <c r="W8" s="155"/>
      <c r="X8" s="155"/>
      <c r="Y8" s="155"/>
      <c r="Z8" s="155"/>
      <c r="AA8" s="155"/>
      <c r="AB8" s="155"/>
      <c r="AC8" s="155"/>
      <c r="AD8" s="155"/>
      <c r="AE8" s="155"/>
      <c r="AF8" s="155"/>
      <c r="AG8" s="155"/>
      <c r="AH8" s="155"/>
      <c r="AI8" s="155"/>
      <c r="AJ8" s="155"/>
      <c r="AK8" s="155"/>
      <c r="AL8" s="155"/>
      <c r="AM8" s="155"/>
      <c r="AN8" s="155"/>
      <c r="AO8" s="155"/>
      <c r="AP8" s="155"/>
      <c r="AQ8" s="155"/>
      <c r="AR8" s="155"/>
      <c r="AS8" s="155"/>
      <c r="AT8" s="155"/>
      <c r="AU8" s="155"/>
      <c r="AV8" s="155"/>
    </row>
    <row r="9" spans="1:48" ht="20.100000000000001" customHeight="1" x14ac:dyDescent="0.4">
      <c r="A9" s="192" t="str">
        <f>顕著な教材リスト!A6</f>
        <v>3きらきらカード</v>
      </c>
      <c r="B9" s="40" t="s">
        <v>225</v>
      </c>
      <c r="C9" s="41" t="str">
        <f>授業づくり!E8</f>
        <v>４よりよい生き方</v>
      </c>
      <c r="D9" s="150"/>
      <c r="E9" s="150"/>
      <c r="F9" s="150"/>
      <c r="G9" s="154"/>
      <c r="H9" s="154"/>
      <c r="I9" s="154"/>
      <c r="J9" s="154"/>
      <c r="K9" s="154"/>
      <c r="L9" s="154"/>
      <c r="M9" s="154"/>
      <c r="N9" s="154"/>
      <c r="O9" s="154"/>
      <c r="P9" s="154"/>
      <c r="Q9" s="154"/>
      <c r="R9" s="154"/>
      <c r="S9" s="154"/>
      <c r="T9" s="154"/>
      <c r="U9" s="154"/>
      <c r="V9" s="154"/>
      <c r="W9" s="154"/>
      <c r="X9" s="154"/>
      <c r="Y9" s="154"/>
      <c r="Z9" s="154"/>
      <c r="AA9" s="154"/>
      <c r="AB9" s="154"/>
      <c r="AC9" s="154"/>
      <c r="AD9" s="154"/>
      <c r="AE9" s="154"/>
      <c r="AF9" s="154"/>
      <c r="AG9" s="154"/>
      <c r="AH9" s="154"/>
      <c r="AI9" s="154"/>
      <c r="AJ9" s="154"/>
      <c r="AK9" s="154"/>
      <c r="AL9" s="154"/>
      <c r="AM9" s="154"/>
      <c r="AN9" s="154"/>
      <c r="AO9" s="154"/>
      <c r="AP9" s="154"/>
      <c r="AQ9" s="154"/>
      <c r="AR9" s="154"/>
      <c r="AS9" s="154"/>
      <c r="AT9" s="154"/>
      <c r="AU9" s="154"/>
      <c r="AV9" s="154"/>
    </row>
    <row r="10" spans="1:48" ht="20.100000000000001" customHeight="1" x14ac:dyDescent="0.4">
      <c r="A10" s="193"/>
      <c r="B10" s="42" t="s">
        <v>223</v>
      </c>
      <c r="C10" s="43" t="str">
        <f>授業づくり!E9</f>
        <v>13多様な考えを尊重</v>
      </c>
      <c r="D10" s="151"/>
      <c r="E10" s="151"/>
      <c r="F10" s="151"/>
      <c r="G10" s="155"/>
      <c r="H10" s="155"/>
      <c r="I10" s="155"/>
      <c r="J10" s="155"/>
      <c r="K10" s="155"/>
      <c r="L10" s="155"/>
      <c r="M10" s="155"/>
      <c r="N10" s="155"/>
      <c r="O10" s="155"/>
      <c r="P10" s="155"/>
      <c r="Q10" s="155"/>
      <c r="R10" s="155"/>
      <c r="S10" s="155"/>
      <c r="T10" s="155"/>
      <c r="U10" s="155"/>
      <c r="V10" s="155"/>
      <c r="W10" s="155"/>
      <c r="X10" s="155"/>
      <c r="Y10" s="155"/>
      <c r="Z10" s="155"/>
      <c r="AA10" s="155"/>
      <c r="AB10" s="155"/>
      <c r="AC10" s="155"/>
      <c r="AD10" s="155"/>
      <c r="AE10" s="155"/>
      <c r="AF10" s="155"/>
      <c r="AG10" s="155"/>
      <c r="AH10" s="155"/>
      <c r="AI10" s="155"/>
      <c r="AJ10" s="155"/>
      <c r="AK10" s="155"/>
      <c r="AL10" s="155"/>
      <c r="AM10" s="155"/>
      <c r="AN10" s="155"/>
      <c r="AO10" s="155"/>
      <c r="AP10" s="155"/>
      <c r="AQ10" s="155"/>
      <c r="AR10" s="155"/>
      <c r="AS10" s="155"/>
      <c r="AT10" s="155"/>
      <c r="AU10" s="155"/>
      <c r="AV10" s="155"/>
    </row>
    <row r="11" spans="1:48" ht="20.100000000000001" customHeight="1" x14ac:dyDescent="0.4">
      <c r="A11" s="192" t="str">
        <f>顕著な教材リスト!A7</f>
        <v>4日曜日の公園で</v>
      </c>
      <c r="B11" s="40" t="s">
        <v>225</v>
      </c>
      <c r="C11" s="41" t="str">
        <f>授業づくり!E10</f>
        <v>６自分の弱さ</v>
      </c>
      <c r="D11" s="150"/>
      <c r="E11" s="150"/>
      <c r="F11" s="150"/>
      <c r="G11" s="154"/>
      <c r="H11" s="154"/>
      <c r="I11" s="154"/>
      <c r="J11" s="154"/>
      <c r="K11" s="154"/>
      <c r="L11" s="154"/>
      <c r="M11" s="154"/>
      <c r="N11" s="154"/>
      <c r="O11" s="154"/>
      <c r="P11" s="154"/>
      <c r="Q11" s="154"/>
      <c r="R11" s="154"/>
      <c r="S11" s="154"/>
      <c r="T11" s="154"/>
      <c r="U11" s="154"/>
      <c r="V11" s="154"/>
      <c r="W11" s="154"/>
      <c r="X11" s="154"/>
      <c r="Y11" s="154"/>
      <c r="Z11" s="154"/>
      <c r="AA11" s="154"/>
      <c r="AB11" s="154"/>
      <c r="AC11" s="154"/>
      <c r="AD11" s="154"/>
      <c r="AE11" s="154"/>
      <c r="AF11" s="154"/>
      <c r="AG11" s="154"/>
      <c r="AH11" s="154"/>
      <c r="AI11" s="154"/>
      <c r="AJ11" s="154"/>
      <c r="AK11" s="154"/>
      <c r="AL11" s="154"/>
      <c r="AM11" s="154"/>
      <c r="AN11" s="154"/>
      <c r="AO11" s="154"/>
      <c r="AP11" s="154"/>
      <c r="AQ11" s="154"/>
      <c r="AR11" s="154"/>
      <c r="AS11" s="154"/>
      <c r="AT11" s="154"/>
      <c r="AU11" s="154"/>
      <c r="AV11" s="154"/>
    </row>
    <row r="12" spans="1:48" ht="20.100000000000001" customHeight="1" x14ac:dyDescent="0.4">
      <c r="A12" s="193"/>
      <c r="B12" s="42" t="s">
        <v>223</v>
      </c>
      <c r="C12" s="43" t="str">
        <f>授業づくり!E11</f>
        <v>10グループ交流</v>
      </c>
      <c r="D12" s="151"/>
      <c r="E12" s="151"/>
      <c r="F12" s="151"/>
      <c r="G12" s="155"/>
      <c r="H12" s="155"/>
      <c r="I12" s="155"/>
      <c r="J12" s="155"/>
      <c r="K12" s="155"/>
      <c r="L12" s="155"/>
      <c r="M12" s="155"/>
      <c r="N12" s="155"/>
      <c r="O12" s="155"/>
      <c r="P12" s="155"/>
      <c r="Q12" s="155"/>
      <c r="R12" s="155"/>
      <c r="S12" s="155"/>
      <c r="T12" s="155"/>
      <c r="U12" s="155"/>
      <c r="V12" s="155"/>
      <c r="W12" s="155"/>
      <c r="X12" s="155"/>
      <c r="Y12" s="155"/>
      <c r="Z12" s="155"/>
      <c r="AA12" s="155"/>
      <c r="AB12" s="155"/>
      <c r="AC12" s="155"/>
      <c r="AD12" s="155"/>
      <c r="AE12" s="155"/>
      <c r="AF12" s="155"/>
      <c r="AG12" s="155"/>
      <c r="AH12" s="155"/>
      <c r="AI12" s="155"/>
      <c r="AJ12" s="155"/>
      <c r="AK12" s="155"/>
      <c r="AL12" s="155"/>
      <c r="AM12" s="155"/>
      <c r="AN12" s="155"/>
      <c r="AO12" s="155"/>
      <c r="AP12" s="155"/>
      <c r="AQ12" s="155"/>
      <c r="AR12" s="155"/>
      <c r="AS12" s="155"/>
      <c r="AT12" s="155"/>
      <c r="AU12" s="155"/>
      <c r="AV12" s="155"/>
    </row>
    <row r="13" spans="1:48" ht="20.100000000000001" customHeight="1" x14ac:dyDescent="0.4">
      <c r="A13" s="192" t="str">
        <f>顕著な教材リスト!A8</f>
        <v>5道夫とぼく</v>
      </c>
      <c r="B13" s="40" t="s">
        <v>225</v>
      </c>
      <c r="C13" s="41">
        <f>授業づくり!E12</f>
        <v>0</v>
      </c>
      <c r="D13" s="150"/>
      <c r="E13" s="150"/>
      <c r="F13" s="150"/>
      <c r="G13" s="154"/>
      <c r="H13" s="154"/>
      <c r="I13" s="154"/>
      <c r="J13" s="154"/>
      <c r="K13" s="154"/>
      <c r="L13" s="154"/>
      <c r="M13" s="154"/>
      <c r="N13" s="154"/>
      <c r="O13" s="154"/>
      <c r="P13" s="154"/>
      <c r="Q13" s="154"/>
      <c r="R13" s="154"/>
      <c r="S13" s="154"/>
      <c r="T13" s="154"/>
      <c r="U13" s="154"/>
      <c r="V13" s="154"/>
      <c r="W13" s="154"/>
      <c r="X13" s="154"/>
      <c r="Y13" s="154"/>
      <c r="Z13" s="154"/>
      <c r="AA13" s="154"/>
      <c r="AB13" s="154"/>
      <c r="AC13" s="154"/>
      <c r="AD13" s="154"/>
      <c r="AE13" s="154"/>
      <c r="AF13" s="154"/>
      <c r="AG13" s="154"/>
      <c r="AH13" s="154"/>
      <c r="AI13" s="154"/>
      <c r="AJ13" s="154"/>
      <c r="AK13" s="154"/>
      <c r="AL13" s="154"/>
      <c r="AM13" s="154"/>
      <c r="AN13" s="154"/>
      <c r="AO13" s="154"/>
      <c r="AP13" s="154"/>
      <c r="AQ13" s="154"/>
      <c r="AR13" s="154"/>
      <c r="AS13" s="154"/>
      <c r="AT13" s="154"/>
      <c r="AU13" s="154"/>
      <c r="AV13" s="154"/>
    </row>
    <row r="14" spans="1:48" ht="20.100000000000001" customHeight="1" x14ac:dyDescent="0.4">
      <c r="A14" s="193"/>
      <c r="B14" s="42" t="s">
        <v>223</v>
      </c>
      <c r="C14" s="43">
        <f>授業づくり!E13</f>
        <v>0</v>
      </c>
      <c r="D14" s="151"/>
      <c r="E14" s="151"/>
      <c r="F14" s="151"/>
      <c r="G14" s="155"/>
      <c r="H14" s="155"/>
      <c r="I14" s="155"/>
      <c r="J14" s="155"/>
      <c r="K14" s="155"/>
      <c r="L14" s="155"/>
      <c r="M14" s="155"/>
      <c r="N14" s="155"/>
      <c r="O14" s="155"/>
      <c r="P14" s="155"/>
      <c r="Q14" s="155"/>
      <c r="R14" s="155"/>
      <c r="S14" s="155"/>
      <c r="T14" s="155"/>
      <c r="U14" s="155"/>
      <c r="V14" s="155"/>
      <c r="W14" s="155"/>
      <c r="X14" s="155"/>
      <c r="Y14" s="155"/>
      <c r="Z14" s="155"/>
      <c r="AA14" s="155"/>
      <c r="AB14" s="155"/>
      <c r="AC14" s="155"/>
      <c r="AD14" s="155"/>
      <c r="AE14" s="155"/>
      <c r="AF14" s="155"/>
      <c r="AG14" s="155"/>
      <c r="AH14" s="155"/>
      <c r="AI14" s="155"/>
      <c r="AJ14" s="155"/>
      <c r="AK14" s="155"/>
      <c r="AL14" s="155"/>
      <c r="AM14" s="155"/>
      <c r="AN14" s="155"/>
      <c r="AO14" s="155"/>
      <c r="AP14" s="155"/>
      <c r="AQ14" s="155"/>
      <c r="AR14" s="155"/>
      <c r="AS14" s="155"/>
      <c r="AT14" s="155"/>
      <c r="AU14" s="155"/>
      <c r="AV14" s="155"/>
    </row>
    <row r="15" spans="1:48" ht="20.100000000000001" customHeight="1" x14ac:dyDescent="0.4">
      <c r="A15" s="192">
        <f>顕著な教材リスト!A9</f>
        <v>0</v>
      </c>
      <c r="B15" s="40" t="s">
        <v>225</v>
      </c>
      <c r="C15" s="41">
        <f>授業づくり!E14</f>
        <v>0</v>
      </c>
      <c r="D15" s="154"/>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row>
    <row r="16" spans="1:48" ht="20.100000000000001" customHeight="1" x14ac:dyDescent="0.4">
      <c r="A16" s="193"/>
      <c r="B16" s="42" t="s">
        <v>223</v>
      </c>
      <c r="C16" s="43">
        <f>授業づくり!E15</f>
        <v>0</v>
      </c>
      <c r="D16" s="155"/>
      <c r="E16" s="155"/>
      <c r="F16" s="155"/>
      <c r="G16" s="155"/>
      <c r="H16" s="155"/>
      <c r="I16" s="155"/>
      <c r="J16" s="155"/>
      <c r="K16" s="155"/>
      <c r="L16" s="155"/>
      <c r="M16" s="155"/>
      <c r="N16" s="155"/>
      <c r="O16" s="155"/>
      <c r="P16" s="155"/>
      <c r="Q16" s="155"/>
      <c r="R16" s="155"/>
      <c r="S16" s="155"/>
      <c r="T16" s="155"/>
      <c r="U16" s="155"/>
      <c r="V16" s="155"/>
      <c r="W16" s="155"/>
      <c r="X16" s="155"/>
      <c r="Y16" s="155"/>
      <c r="Z16" s="155"/>
      <c r="AA16" s="155"/>
      <c r="AB16" s="155"/>
      <c r="AC16" s="155"/>
      <c r="AD16" s="155"/>
      <c r="AE16" s="155"/>
      <c r="AF16" s="155"/>
      <c r="AG16" s="155"/>
      <c r="AH16" s="155"/>
      <c r="AI16" s="155"/>
      <c r="AJ16" s="155"/>
      <c r="AK16" s="155"/>
      <c r="AL16" s="155"/>
      <c r="AM16" s="155"/>
      <c r="AN16" s="155"/>
      <c r="AO16" s="155"/>
      <c r="AP16" s="155"/>
      <c r="AQ16" s="155"/>
      <c r="AR16" s="155"/>
      <c r="AS16" s="155"/>
      <c r="AT16" s="155"/>
      <c r="AU16" s="155"/>
      <c r="AV16" s="155"/>
    </row>
    <row r="17" spans="1:48" ht="20.100000000000001" customHeight="1" x14ac:dyDescent="0.4">
      <c r="A17" s="192">
        <f>顕著な教材リスト!A10</f>
        <v>0</v>
      </c>
      <c r="B17" s="40" t="s">
        <v>225</v>
      </c>
      <c r="C17" s="41">
        <f>授業づくり!E16</f>
        <v>0</v>
      </c>
      <c r="D17" s="154"/>
      <c r="E17" s="154"/>
      <c r="F17" s="154"/>
      <c r="G17" s="154"/>
      <c r="H17" s="154"/>
      <c r="I17" s="154"/>
      <c r="J17" s="154"/>
      <c r="K17" s="154"/>
      <c r="L17" s="154"/>
      <c r="M17" s="154"/>
      <c r="N17" s="154"/>
      <c r="O17" s="154"/>
      <c r="P17" s="154"/>
      <c r="Q17" s="154"/>
      <c r="R17" s="154"/>
      <c r="S17" s="154"/>
      <c r="T17" s="154"/>
      <c r="U17" s="154"/>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row>
    <row r="18" spans="1:48" ht="20.100000000000001" customHeight="1" x14ac:dyDescent="0.4">
      <c r="A18" s="193"/>
      <c r="B18" s="42" t="s">
        <v>223</v>
      </c>
      <c r="C18" s="43">
        <f>授業づくり!E17</f>
        <v>0</v>
      </c>
      <c r="D18" s="155"/>
      <c r="E18" s="155"/>
      <c r="F18" s="155"/>
      <c r="G18" s="155"/>
      <c r="H18" s="155"/>
      <c r="I18" s="155"/>
      <c r="J18" s="155"/>
      <c r="K18" s="155"/>
      <c r="L18" s="155"/>
      <c r="M18" s="155"/>
      <c r="N18" s="155"/>
      <c r="O18" s="155"/>
      <c r="P18" s="155"/>
      <c r="Q18" s="155"/>
      <c r="R18" s="155"/>
      <c r="S18" s="155"/>
      <c r="T18" s="155"/>
      <c r="U18" s="155"/>
      <c r="V18" s="155"/>
      <c r="W18" s="155"/>
      <c r="X18" s="155"/>
      <c r="Y18" s="155"/>
      <c r="Z18" s="155"/>
      <c r="AA18" s="155"/>
      <c r="AB18" s="155"/>
      <c r="AC18" s="155"/>
      <c r="AD18" s="155"/>
      <c r="AE18" s="155"/>
      <c r="AF18" s="155"/>
      <c r="AG18" s="155"/>
      <c r="AH18" s="155"/>
      <c r="AI18" s="155"/>
      <c r="AJ18" s="155"/>
      <c r="AK18" s="155"/>
      <c r="AL18" s="155"/>
      <c r="AM18" s="155"/>
      <c r="AN18" s="155"/>
      <c r="AO18" s="155"/>
      <c r="AP18" s="155"/>
      <c r="AQ18" s="155"/>
      <c r="AR18" s="155"/>
      <c r="AS18" s="155"/>
      <c r="AT18" s="155"/>
      <c r="AU18" s="155"/>
      <c r="AV18" s="155"/>
    </row>
    <row r="19" spans="1:48" ht="20.100000000000001" customHeight="1" x14ac:dyDescent="0.4">
      <c r="A19" s="192">
        <f>顕著な教材リスト!A11</f>
        <v>0</v>
      </c>
      <c r="B19" s="40" t="s">
        <v>225</v>
      </c>
      <c r="C19" s="41">
        <f>授業づくり!E18</f>
        <v>0</v>
      </c>
      <c r="D19" s="154"/>
      <c r="E19" s="154"/>
      <c r="F19" s="154"/>
      <c r="G19" s="154"/>
      <c r="H19" s="154"/>
      <c r="I19" s="154"/>
      <c r="J19" s="154"/>
      <c r="K19" s="154"/>
      <c r="L19" s="154"/>
      <c r="M19" s="154"/>
      <c r="N19" s="154"/>
      <c r="O19" s="154"/>
      <c r="P19" s="154"/>
      <c r="Q19" s="154"/>
      <c r="R19" s="154"/>
      <c r="S19" s="154"/>
      <c r="T19" s="154"/>
      <c r="U19" s="154"/>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row>
    <row r="20" spans="1:48" ht="20.100000000000001" customHeight="1" x14ac:dyDescent="0.4">
      <c r="A20" s="193"/>
      <c r="B20" s="42" t="s">
        <v>223</v>
      </c>
      <c r="C20" s="43">
        <f>授業づくり!E19</f>
        <v>0</v>
      </c>
      <c r="D20" s="155"/>
      <c r="E20" s="155"/>
      <c r="F20" s="155"/>
      <c r="G20" s="155"/>
      <c r="H20" s="155"/>
      <c r="I20" s="155"/>
      <c r="J20" s="155"/>
      <c r="K20" s="155"/>
      <c r="L20" s="155"/>
      <c r="M20" s="155"/>
      <c r="N20" s="155"/>
      <c r="O20" s="155"/>
      <c r="P20" s="155"/>
      <c r="Q20" s="155"/>
      <c r="R20" s="155"/>
      <c r="S20" s="155"/>
      <c r="T20" s="155"/>
      <c r="U20" s="155"/>
      <c r="V20" s="155"/>
      <c r="W20" s="155"/>
      <c r="X20" s="155"/>
      <c r="Y20" s="155"/>
      <c r="Z20" s="155"/>
      <c r="AA20" s="155"/>
      <c r="AB20" s="155"/>
      <c r="AC20" s="155"/>
      <c r="AD20" s="155"/>
      <c r="AE20" s="155"/>
      <c r="AF20" s="155"/>
      <c r="AG20" s="155"/>
      <c r="AH20" s="155"/>
      <c r="AI20" s="155"/>
      <c r="AJ20" s="155"/>
      <c r="AK20" s="155"/>
      <c r="AL20" s="155"/>
      <c r="AM20" s="155"/>
      <c r="AN20" s="155"/>
      <c r="AO20" s="155"/>
      <c r="AP20" s="155"/>
      <c r="AQ20" s="155"/>
      <c r="AR20" s="155"/>
      <c r="AS20" s="155"/>
      <c r="AT20" s="155"/>
      <c r="AU20" s="155"/>
      <c r="AV20" s="155"/>
    </row>
    <row r="21" spans="1:48" ht="20.100000000000001" customHeight="1" x14ac:dyDescent="0.4">
      <c r="A21" s="192">
        <f>顕著な教材リスト!A12</f>
        <v>0</v>
      </c>
      <c r="B21" s="48" t="s">
        <v>225</v>
      </c>
      <c r="C21" s="49">
        <f>授業づくり!E20</f>
        <v>0</v>
      </c>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row>
    <row r="22" spans="1:48" ht="20.100000000000001" customHeight="1" x14ac:dyDescent="0.4">
      <c r="A22" s="193"/>
      <c r="B22" s="48" t="s">
        <v>223</v>
      </c>
      <c r="C22" s="49">
        <f>授業づくり!E21</f>
        <v>0</v>
      </c>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row>
    <row r="23" spans="1:48" ht="20.100000000000001" customHeight="1" x14ac:dyDescent="0.4">
      <c r="A23" s="192">
        <f>顕著な教材リスト!A13</f>
        <v>0</v>
      </c>
      <c r="B23" s="40" t="s">
        <v>225</v>
      </c>
      <c r="C23" s="41">
        <f>授業づくり!E22</f>
        <v>0</v>
      </c>
      <c r="D23" s="154"/>
      <c r="E23" s="154"/>
      <c r="F23" s="154"/>
      <c r="G23" s="154"/>
      <c r="H23" s="154"/>
      <c r="I23" s="154"/>
      <c r="J23" s="154"/>
      <c r="K23" s="154"/>
      <c r="L23" s="154"/>
      <c r="M23" s="154"/>
      <c r="N23" s="154"/>
      <c r="O23" s="154"/>
      <c r="P23" s="154"/>
      <c r="Q23" s="154"/>
      <c r="R23" s="154"/>
      <c r="S23" s="154"/>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row>
    <row r="24" spans="1:48" ht="20.100000000000001" customHeight="1" x14ac:dyDescent="0.4">
      <c r="A24" s="193"/>
      <c r="B24" s="42" t="s">
        <v>223</v>
      </c>
      <c r="C24" s="43">
        <f>授業づくり!E23</f>
        <v>0</v>
      </c>
      <c r="D24" s="155"/>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c r="AD24" s="155"/>
      <c r="AE24" s="155"/>
      <c r="AF24" s="155"/>
      <c r="AG24" s="155"/>
      <c r="AH24" s="155"/>
      <c r="AI24" s="155"/>
      <c r="AJ24" s="155"/>
      <c r="AK24" s="155"/>
      <c r="AL24" s="155"/>
      <c r="AM24" s="155"/>
      <c r="AN24" s="155"/>
      <c r="AO24" s="155"/>
      <c r="AP24" s="155"/>
      <c r="AQ24" s="155"/>
      <c r="AR24" s="155"/>
      <c r="AS24" s="155"/>
      <c r="AT24" s="155"/>
      <c r="AU24" s="155"/>
      <c r="AV24" s="155"/>
    </row>
    <row r="25" spans="1:48" ht="20.100000000000001" customHeight="1" x14ac:dyDescent="0.4">
      <c r="A25" s="192">
        <f>顕著な教材リスト!A14</f>
        <v>0</v>
      </c>
      <c r="B25" s="40" t="s">
        <v>225</v>
      </c>
      <c r="C25" s="41">
        <f>授業づくり!E24</f>
        <v>0</v>
      </c>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c r="AS25" s="154"/>
      <c r="AT25" s="154"/>
      <c r="AU25" s="154"/>
      <c r="AV25" s="154"/>
    </row>
    <row r="26" spans="1:48" ht="20.100000000000001" customHeight="1" x14ac:dyDescent="0.4">
      <c r="A26" s="193"/>
      <c r="B26" s="42" t="s">
        <v>223</v>
      </c>
      <c r="C26" s="43">
        <f>授業づくり!E25</f>
        <v>0</v>
      </c>
      <c r="D26" s="155"/>
      <c r="E26" s="155"/>
      <c r="F26" s="155"/>
      <c r="G26" s="155"/>
      <c r="H26" s="155"/>
      <c r="I26" s="155"/>
      <c r="J26" s="155"/>
      <c r="K26" s="155"/>
      <c r="L26" s="155"/>
      <c r="M26" s="155"/>
      <c r="N26" s="155"/>
      <c r="O26" s="155"/>
      <c r="P26" s="155"/>
      <c r="Q26" s="155"/>
      <c r="R26" s="155"/>
      <c r="S26" s="155"/>
      <c r="T26" s="155"/>
      <c r="U26" s="155"/>
      <c r="V26" s="155"/>
      <c r="W26" s="155"/>
      <c r="X26" s="155"/>
      <c r="Y26" s="155"/>
      <c r="Z26" s="155"/>
      <c r="AA26" s="155"/>
      <c r="AB26" s="155"/>
      <c r="AC26" s="155"/>
      <c r="AD26" s="155"/>
      <c r="AE26" s="155"/>
      <c r="AF26" s="155"/>
      <c r="AG26" s="155"/>
      <c r="AH26" s="155"/>
      <c r="AI26" s="155"/>
      <c r="AJ26" s="155"/>
      <c r="AK26" s="155"/>
      <c r="AL26" s="155"/>
      <c r="AM26" s="155"/>
      <c r="AN26" s="155"/>
      <c r="AO26" s="155"/>
      <c r="AP26" s="155"/>
      <c r="AQ26" s="155"/>
      <c r="AR26" s="155"/>
      <c r="AS26" s="155"/>
      <c r="AT26" s="155"/>
      <c r="AU26" s="155"/>
      <c r="AV26" s="155"/>
    </row>
    <row r="27" spans="1:48" ht="20.100000000000001" customHeight="1" x14ac:dyDescent="0.4">
      <c r="A27" s="192">
        <f>顕著な教材リスト!A15</f>
        <v>0</v>
      </c>
      <c r="B27" s="40" t="s">
        <v>225</v>
      </c>
      <c r="C27" s="41">
        <f>授業づくり!E26</f>
        <v>0</v>
      </c>
      <c r="D27" s="154"/>
      <c r="E27" s="154"/>
      <c r="F27" s="154"/>
      <c r="G27" s="154"/>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row>
    <row r="28" spans="1:48" ht="20.100000000000001" customHeight="1" x14ac:dyDescent="0.4">
      <c r="A28" s="193"/>
      <c r="B28" s="42" t="s">
        <v>223</v>
      </c>
      <c r="C28" s="43">
        <f>授業づくり!E27</f>
        <v>0</v>
      </c>
      <c r="D28" s="155"/>
      <c r="E28" s="155"/>
      <c r="F28" s="155"/>
      <c r="G28" s="155"/>
      <c r="H28" s="155"/>
      <c r="I28" s="155"/>
      <c r="J28" s="155"/>
      <c r="K28" s="155"/>
      <c r="L28" s="155"/>
      <c r="M28" s="155"/>
      <c r="N28" s="155"/>
      <c r="O28" s="155"/>
      <c r="P28" s="155"/>
      <c r="Q28" s="155"/>
      <c r="R28" s="155"/>
      <c r="S28" s="155"/>
      <c r="T28" s="155"/>
      <c r="U28" s="155"/>
      <c r="V28" s="155"/>
      <c r="W28" s="155"/>
      <c r="X28" s="155"/>
      <c r="Y28" s="155"/>
      <c r="Z28" s="155"/>
      <c r="AA28" s="155"/>
      <c r="AB28" s="155"/>
      <c r="AC28" s="155"/>
      <c r="AD28" s="155"/>
      <c r="AE28" s="155"/>
      <c r="AF28" s="155"/>
      <c r="AG28" s="155"/>
      <c r="AH28" s="155"/>
      <c r="AI28" s="155"/>
      <c r="AJ28" s="155"/>
      <c r="AK28" s="155"/>
      <c r="AL28" s="155"/>
      <c r="AM28" s="155"/>
      <c r="AN28" s="155"/>
      <c r="AO28" s="155"/>
      <c r="AP28" s="155"/>
      <c r="AQ28" s="155"/>
      <c r="AR28" s="155"/>
      <c r="AS28" s="155"/>
      <c r="AT28" s="155"/>
      <c r="AU28" s="155"/>
      <c r="AV28" s="155"/>
    </row>
    <row r="29" spans="1:48" ht="20.100000000000001" customHeight="1" x14ac:dyDescent="0.4">
      <c r="A29" s="192">
        <f>顕著な教材リスト!A16</f>
        <v>0</v>
      </c>
      <c r="B29" s="40" t="s">
        <v>225</v>
      </c>
      <c r="C29" s="41">
        <f>授業づくり!E28</f>
        <v>0</v>
      </c>
      <c r="D29" s="154"/>
      <c r="E29" s="154"/>
      <c r="F29" s="154"/>
      <c r="G29" s="154"/>
      <c r="H29" s="154"/>
      <c r="I29" s="154"/>
      <c r="J29" s="154"/>
      <c r="K29" s="154"/>
      <c r="L29" s="154"/>
      <c r="M29" s="154"/>
      <c r="N29" s="154"/>
      <c r="O29" s="154"/>
      <c r="P29" s="154"/>
      <c r="Q29" s="154"/>
      <c r="R29" s="154"/>
      <c r="S29" s="154"/>
      <c r="T29" s="154"/>
      <c r="U29" s="154"/>
      <c r="V29" s="154"/>
      <c r="W29" s="154"/>
      <c r="X29" s="154"/>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row>
    <row r="30" spans="1:48" ht="20.100000000000001" customHeight="1" x14ac:dyDescent="0.4">
      <c r="A30" s="193"/>
      <c r="B30" s="42" t="s">
        <v>223</v>
      </c>
      <c r="C30" s="43">
        <f>授業づくり!E29</f>
        <v>0</v>
      </c>
      <c r="D30" s="155"/>
      <c r="E30" s="155"/>
      <c r="F30" s="155"/>
      <c r="G30" s="155"/>
      <c r="H30" s="155"/>
      <c r="I30" s="155"/>
      <c r="J30" s="155"/>
      <c r="K30" s="155"/>
      <c r="L30" s="155"/>
      <c r="M30" s="155"/>
      <c r="N30" s="155"/>
      <c r="O30" s="155"/>
      <c r="P30" s="155"/>
      <c r="Q30" s="155"/>
      <c r="R30" s="155"/>
      <c r="S30" s="155"/>
      <c r="T30" s="155"/>
      <c r="U30" s="155"/>
      <c r="V30" s="155"/>
      <c r="W30" s="155"/>
      <c r="X30" s="155"/>
      <c r="Y30" s="155"/>
      <c r="Z30" s="155"/>
      <c r="AA30" s="155"/>
      <c r="AB30" s="155"/>
      <c r="AC30" s="155"/>
      <c r="AD30" s="155"/>
      <c r="AE30" s="155"/>
      <c r="AF30" s="155"/>
      <c r="AG30" s="155"/>
      <c r="AH30" s="155"/>
      <c r="AI30" s="155"/>
      <c r="AJ30" s="155"/>
      <c r="AK30" s="155"/>
      <c r="AL30" s="155"/>
      <c r="AM30" s="155"/>
      <c r="AN30" s="155"/>
      <c r="AO30" s="155"/>
      <c r="AP30" s="155"/>
      <c r="AQ30" s="155"/>
      <c r="AR30" s="155"/>
      <c r="AS30" s="155"/>
      <c r="AT30" s="155"/>
      <c r="AU30" s="155"/>
      <c r="AV30" s="155"/>
    </row>
    <row r="31" spans="1:48" ht="20.100000000000001" customHeight="1" x14ac:dyDescent="0.4">
      <c r="A31" s="192">
        <f>顕著な教材リスト!A17</f>
        <v>0</v>
      </c>
      <c r="B31" s="40" t="s">
        <v>225</v>
      </c>
      <c r="C31" s="41">
        <f>授業づくり!E30</f>
        <v>0</v>
      </c>
      <c r="D31" s="154"/>
      <c r="E31" s="154"/>
      <c r="F31" s="154"/>
      <c r="G31" s="154"/>
      <c r="H31" s="154"/>
      <c r="I31" s="154"/>
      <c r="J31" s="154"/>
      <c r="K31" s="154"/>
      <c r="L31" s="154"/>
      <c r="M31" s="154"/>
      <c r="N31" s="154"/>
      <c r="O31" s="154"/>
      <c r="P31" s="154"/>
      <c r="Q31" s="154"/>
      <c r="R31" s="154"/>
      <c r="S31" s="154"/>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row>
    <row r="32" spans="1:48" ht="20.100000000000001" customHeight="1" x14ac:dyDescent="0.4">
      <c r="A32" s="193"/>
      <c r="B32" s="42" t="s">
        <v>223</v>
      </c>
      <c r="C32" s="43">
        <f>授業づくり!E31</f>
        <v>0</v>
      </c>
      <c r="D32" s="155"/>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155"/>
      <c r="AC32" s="155"/>
      <c r="AD32" s="155"/>
      <c r="AE32" s="155"/>
      <c r="AF32" s="155"/>
      <c r="AG32" s="155"/>
      <c r="AH32" s="155"/>
      <c r="AI32" s="155"/>
      <c r="AJ32" s="155"/>
      <c r="AK32" s="155"/>
      <c r="AL32" s="155"/>
      <c r="AM32" s="155"/>
      <c r="AN32" s="155"/>
      <c r="AO32" s="155"/>
      <c r="AP32" s="155"/>
      <c r="AQ32" s="155"/>
      <c r="AR32" s="155"/>
      <c r="AS32" s="155"/>
      <c r="AT32" s="155"/>
      <c r="AU32" s="155"/>
      <c r="AV32" s="155"/>
    </row>
    <row r="33" spans="1:48" ht="20.100000000000001" customHeight="1" x14ac:dyDescent="0.4">
      <c r="A33" s="192">
        <f>顕著な教材リスト!A18</f>
        <v>0</v>
      </c>
      <c r="B33" s="40" t="s">
        <v>225</v>
      </c>
      <c r="C33" s="41">
        <f>授業づくり!E32</f>
        <v>0</v>
      </c>
      <c r="D33" s="154"/>
      <c r="E33" s="154"/>
      <c r="F33" s="154"/>
      <c r="G33" s="154"/>
      <c r="H33" s="154"/>
      <c r="I33" s="154"/>
      <c r="J33" s="154"/>
      <c r="K33" s="154"/>
      <c r="L33" s="154"/>
      <c r="M33" s="154"/>
      <c r="N33" s="154"/>
      <c r="O33" s="154"/>
      <c r="P33" s="154"/>
      <c r="Q33" s="154"/>
      <c r="R33" s="154"/>
      <c r="S33" s="154"/>
      <c r="T33" s="15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row>
    <row r="34" spans="1:48" ht="20.100000000000001" customHeight="1" x14ac:dyDescent="0.4">
      <c r="A34" s="193"/>
      <c r="B34" s="42" t="s">
        <v>223</v>
      </c>
      <c r="C34" s="43">
        <f>授業づくり!E33</f>
        <v>0</v>
      </c>
      <c r="D34" s="155"/>
      <c r="E34" s="155"/>
      <c r="F34" s="155"/>
      <c r="G34" s="155"/>
      <c r="H34" s="155"/>
      <c r="I34" s="155"/>
      <c r="J34" s="155"/>
      <c r="K34" s="155"/>
      <c r="L34" s="155"/>
      <c r="M34" s="155"/>
      <c r="N34" s="155"/>
      <c r="O34" s="155"/>
      <c r="P34" s="155"/>
      <c r="Q34" s="155"/>
      <c r="R34" s="155"/>
      <c r="S34" s="155"/>
      <c r="T34" s="155"/>
      <c r="U34" s="155"/>
      <c r="V34" s="155"/>
      <c r="W34" s="155"/>
      <c r="X34" s="155"/>
      <c r="Y34" s="155"/>
      <c r="Z34" s="155"/>
      <c r="AA34" s="155"/>
      <c r="AB34" s="155"/>
      <c r="AC34" s="155"/>
      <c r="AD34" s="155"/>
      <c r="AE34" s="155"/>
      <c r="AF34" s="155"/>
      <c r="AG34" s="155"/>
      <c r="AH34" s="155"/>
      <c r="AI34" s="155"/>
      <c r="AJ34" s="155"/>
      <c r="AK34" s="155"/>
      <c r="AL34" s="155"/>
      <c r="AM34" s="155"/>
      <c r="AN34" s="155"/>
      <c r="AO34" s="155"/>
      <c r="AP34" s="155"/>
      <c r="AQ34" s="155"/>
      <c r="AR34" s="155"/>
      <c r="AS34" s="155"/>
      <c r="AT34" s="155"/>
      <c r="AU34" s="155"/>
      <c r="AV34" s="155"/>
    </row>
    <row r="35" spans="1:48" ht="20.100000000000001" customHeight="1" x14ac:dyDescent="0.4">
      <c r="A35" s="192">
        <f>顕著な教材リスト!A19</f>
        <v>0</v>
      </c>
      <c r="B35" s="40" t="s">
        <v>225</v>
      </c>
      <c r="C35" s="41">
        <f>授業づくり!E34</f>
        <v>0</v>
      </c>
      <c r="D35" s="154"/>
      <c r="E35" s="154"/>
      <c r="F35" s="154"/>
      <c r="G35" s="154"/>
      <c r="H35" s="154"/>
      <c r="I35" s="154"/>
      <c r="J35" s="154"/>
      <c r="K35" s="154"/>
      <c r="L35" s="154"/>
      <c r="M35" s="154"/>
      <c r="N35" s="154"/>
      <c r="O35" s="154"/>
      <c r="P35" s="154"/>
      <c r="Q35" s="154"/>
      <c r="R35" s="154"/>
      <c r="S35" s="154"/>
      <c r="T35" s="154"/>
      <c r="U35" s="154"/>
      <c r="V35" s="154"/>
      <c r="W35" s="154"/>
      <c r="X35" s="154"/>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row>
    <row r="36" spans="1:48" ht="20.100000000000001" customHeight="1" x14ac:dyDescent="0.4">
      <c r="A36" s="193"/>
      <c r="B36" s="42" t="s">
        <v>223</v>
      </c>
      <c r="C36" s="43">
        <f>授業づくり!E35</f>
        <v>0</v>
      </c>
      <c r="D36" s="155"/>
      <c r="E36" s="155"/>
      <c r="F36" s="155"/>
      <c r="G36" s="155"/>
      <c r="H36" s="155"/>
      <c r="I36" s="155"/>
      <c r="J36" s="155"/>
      <c r="K36" s="155"/>
      <c r="L36" s="155"/>
      <c r="M36" s="155"/>
      <c r="N36" s="155"/>
      <c r="O36" s="155"/>
      <c r="P36" s="155"/>
      <c r="Q36" s="155"/>
      <c r="R36" s="155"/>
      <c r="S36" s="155"/>
      <c r="T36" s="155"/>
      <c r="U36" s="155"/>
      <c r="V36" s="155"/>
      <c r="W36" s="155"/>
      <c r="X36" s="155"/>
      <c r="Y36" s="155"/>
      <c r="Z36" s="155"/>
      <c r="AA36" s="155"/>
      <c r="AB36" s="155"/>
      <c r="AC36" s="155"/>
      <c r="AD36" s="155"/>
      <c r="AE36" s="155"/>
      <c r="AF36" s="155"/>
      <c r="AG36" s="155"/>
      <c r="AH36" s="155"/>
      <c r="AI36" s="155"/>
      <c r="AJ36" s="155"/>
      <c r="AK36" s="155"/>
      <c r="AL36" s="155"/>
      <c r="AM36" s="155"/>
      <c r="AN36" s="155"/>
      <c r="AO36" s="155"/>
      <c r="AP36" s="155"/>
      <c r="AQ36" s="155"/>
      <c r="AR36" s="155"/>
      <c r="AS36" s="155"/>
      <c r="AT36" s="155"/>
      <c r="AU36" s="155"/>
      <c r="AV36" s="155"/>
    </row>
    <row r="37" spans="1:48" ht="20.100000000000001" customHeight="1" x14ac:dyDescent="0.4">
      <c r="A37" s="192">
        <f>顕著な教材リスト!A20</f>
        <v>0</v>
      </c>
      <c r="B37" s="40" t="s">
        <v>225</v>
      </c>
      <c r="C37" s="41">
        <f>授業づくり!E36</f>
        <v>0</v>
      </c>
      <c r="D37" s="154"/>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row>
    <row r="38" spans="1:48" ht="20.100000000000001" customHeight="1" x14ac:dyDescent="0.4">
      <c r="A38" s="193"/>
      <c r="B38" s="42" t="s">
        <v>223</v>
      </c>
      <c r="C38" s="43">
        <f>授業づくり!E37</f>
        <v>0</v>
      </c>
      <c r="D38" s="155"/>
      <c r="E38" s="155"/>
      <c r="F38" s="155"/>
      <c r="G38" s="155"/>
      <c r="H38" s="155"/>
      <c r="I38" s="155"/>
      <c r="J38" s="155"/>
      <c r="K38" s="155"/>
      <c r="L38" s="155"/>
      <c r="M38" s="155"/>
      <c r="N38" s="155"/>
      <c r="O38" s="155"/>
      <c r="P38" s="155"/>
      <c r="Q38" s="155"/>
      <c r="R38" s="155"/>
      <c r="S38" s="155"/>
      <c r="T38" s="155"/>
      <c r="U38" s="155"/>
      <c r="V38" s="155"/>
      <c r="W38" s="155"/>
      <c r="X38" s="155"/>
      <c r="Y38" s="155"/>
      <c r="Z38" s="155"/>
      <c r="AA38" s="155"/>
      <c r="AB38" s="155"/>
      <c r="AC38" s="155"/>
      <c r="AD38" s="155"/>
      <c r="AE38" s="155"/>
      <c r="AF38" s="155"/>
      <c r="AG38" s="155"/>
      <c r="AH38" s="155"/>
      <c r="AI38" s="155"/>
      <c r="AJ38" s="155"/>
      <c r="AK38" s="155"/>
      <c r="AL38" s="155"/>
      <c r="AM38" s="155"/>
      <c r="AN38" s="155"/>
      <c r="AO38" s="155"/>
      <c r="AP38" s="155"/>
      <c r="AQ38" s="155"/>
      <c r="AR38" s="155"/>
      <c r="AS38" s="155"/>
      <c r="AT38" s="155"/>
      <c r="AU38" s="155"/>
      <c r="AV38" s="155"/>
    </row>
    <row r="39" spans="1:48" ht="20.100000000000001" customHeight="1" x14ac:dyDescent="0.4">
      <c r="A39" s="192">
        <f>顕著な教材リスト!A21</f>
        <v>0</v>
      </c>
      <c r="B39" s="40" t="s">
        <v>225</v>
      </c>
      <c r="C39" s="41">
        <f>授業づくり!E38</f>
        <v>0</v>
      </c>
      <c r="D39" s="154"/>
      <c r="E39" s="154"/>
      <c r="F39" s="154"/>
      <c r="G39" s="154"/>
      <c r="H39" s="154"/>
      <c r="I39" s="154"/>
      <c r="J39" s="154"/>
      <c r="K39" s="154"/>
      <c r="L39" s="154"/>
      <c r="M39" s="154"/>
      <c r="N39" s="154"/>
      <c r="O39" s="154"/>
      <c r="P39" s="154"/>
      <c r="Q39" s="154"/>
      <c r="R39" s="154"/>
      <c r="S39" s="154"/>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row>
    <row r="40" spans="1:48" ht="20.100000000000001" customHeight="1" x14ac:dyDescent="0.4">
      <c r="A40" s="193"/>
      <c r="B40" s="42" t="s">
        <v>223</v>
      </c>
      <c r="C40" s="43">
        <f>授業づくり!E39</f>
        <v>0</v>
      </c>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5"/>
      <c r="AD40" s="155"/>
      <c r="AE40" s="155"/>
      <c r="AF40" s="155"/>
      <c r="AG40" s="155"/>
      <c r="AH40" s="155"/>
      <c r="AI40" s="155"/>
      <c r="AJ40" s="155"/>
      <c r="AK40" s="155"/>
      <c r="AL40" s="155"/>
      <c r="AM40" s="155"/>
      <c r="AN40" s="155"/>
      <c r="AO40" s="155"/>
      <c r="AP40" s="155"/>
      <c r="AQ40" s="155"/>
      <c r="AR40" s="155"/>
      <c r="AS40" s="155"/>
      <c r="AT40" s="155"/>
      <c r="AU40" s="155"/>
      <c r="AV40" s="155"/>
    </row>
    <row r="41" spans="1:48" ht="20.100000000000001" customHeight="1" x14ac:dyDescent="0.4">
      <c r="A41" s="192">
        <f>顕著な教材リスト!A22</f>
        <v>0</v>
      </c>
      <c r="B41" s="40" t="s">
        <v>225</v>
      </c>
      <c r="C41" s="41">
        <f>授業づくり!E40</f>
        <v>0</v>
      </c>
      <c r="D41" s="154"/>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row>
    <row r="42" spans="1:48" ht="20.100000000000001" customHeight="1" x14ac:dyDescent="0.4">
      <c r="A42" s="193"/>
      <c r="B42" s="42" t="s">
        <v>223</v>
      </c>
      <c r="C42" s="43">
        <f>授業づくり!E41</f>
        <v>0</v>
      </c>
      <c r="D42" s="155"/>
      <c r="E42" s="155"/>
      <c r="F42" s="155"/>
      <c r="G42" s="155"/>
      <c r="H42" s="155"/>
      <c r="I42" s="155"/>
      <c r="J42" s="155"/>
      <c r="K42" s="155"/>
      <c r="L42" s="155"/>
      <c r="M42" s="155"/>
      <c r="N42" s="155"/>
      <c r="O42" s="155"/>
      <c r="P42" s="155"/>
      <c r="Q42" s="155"/>
      <c r="R42" s="155"/>
      <c r="S42" s="155"/>
      <c r="T42" s="155"/>
      <c r="U42" s="155"/>
      <c r="V42" s="155"/>
      <c r="W42" s="155"/>
      <c r="X42" s="155"/>
      <c r="Y42" s="155"/>
      <c r="Z42" s="155"/>
      <c r="AA42" s="155"/>
      <c r="AB42" s="155"/>
      <c r="AC42" s="155"/>
      <c r="AD42" s="155"/>
      <c r="AE42" s="155"/>
      <c r="AF42" s="155"/>
      <c r="AG42" s="155"/>
      <c r="AH42" s="155"/>
      <c r="AI42" s="155"/>
      <c r="AJ42" s="155"/>
      <c r="AK42" s="155"/>
      <c r="AL42" s="155"/>
      <c r="AM42" s="155"/>
      <c r="AN42" s="155"/>
      <c r="AO42" s="155"/>
      <c r="AP42" s="155"/>
      <c r="AQ42" s="155"/>
      <c r="AR42" s="155"/>
      <c r="AS42" s="155"/>
      <c r="AT42" s="155"/>
      <c r="AU42" s="155"/>
      <c r="AV42" s="155"/>
    </row>
    <row r="43" spans="1:48" ht="20.100000000000001" customHeight="1" x14ac:dyDescent="0.4">
      <c r="A43" s="192">
        <f>顕著な教材リスト!A23</f>
        <v>0</v>
      </c>
      <c r="B43" s="40" t="s">
        <v>225</v>
      </c>
      <c r="C43" s="41">
        <f>授業づくり!E42</f>
        <v>0</v>
      </c>
      <c r="D43" s="154"/>
      <c r="E43" s="154"/>
      <c r="F43" s="154"/>
      <c r="G43" s="154"/>
      <c r="H43" s="154"/>
      <c r="I43" s="154"/>
      <c r="J43" s="154"/>
      <c r="K43" s="154"/>
      <c r="L43" s="154"/>
      <c r="M43" s="154"/>
      <c r="N43" s="154"/>
      <c r="O43" s="154"/>
      <c r="P43" s="154"/>
      <c r="Q43" s="154"/>
      <c r="R43" s="154"/>
      <c r="S43" s="154"/>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row>
    <row r="44" spans="1:48" ht="20.100000000000001" customHeight="1" x14ac:dyDescent="0.4">
      <c r="A44" s="193"/>
      <c r="B44" s="42" t="s">
        <v>223</v>
      </c>
      <c r="C44" s="43">
        <f>授業づくり!E43</f>
        <v>0</v>
      </c>
      <c r="D44" s="155"/>
      <c r="E44" s="155"/>
      <c r="F44" s="155"/>
      <c r="G44" s="155"/>
      <c r="H44" s="155"/>
      <c r="I44" s="155"/>
      <c r="J44" s="155"/>
      <c r="K44" s="155"/>
      <c r="L44" s="155"/>
      <c r="M44" s="155"/>
      <c r="N44" s="155"/>
      <c r="O44" s="155"/>
      <c r="P44" s="155"/>
      <c r="Q44" s="155"/>
      <c r="R44" s="155"/>
      <c r="S44" s="155"/>
      <c r="T44" s="155"/>
      <c r="U44" s="155"/>
      <c r="V44" s="155"/>
      <c r="W44" s="155"/>
      <c r="X44" s="155"/>
      <c r="Y44" s="155"/>
      <c r="Z44" s="155"/>
      <c r="AA44" s="155"/>
      <c r="AB44" s="155"/>
      <c r="AC44" s="155"/>
      <c r="AD44" s="155"/>
      <c r="AE44" s="155"/>
      <c r="AF44" s="155"/>
      <c r="AG44" s="155"/>
      <c r="AH44" s="155"/>
      <c r="AI44" s="155"/>
      <c r="AJ44" s="155"/>
      <c r="AK44" s="155"/>
      <c r="AL44" s="155"/>
      <c r="AM44" s="155"/>
      <c r="AN44" s="155"/>
      <c r="AO44" s="155"/>
      <c r="AP44" s="155"/>
      <c r="AQ44" s="155"/>
      <c r="AR44" s="155"/>
      <c r="AS44" s="155"/>
      <c r="AT44" s="155"/>
      <c r="AU44" s="155"/>
      <c r="AV44" s="155"/>
    </row>
    <row r="45" spans="1:48" ht="20.100000000000001" customHeight="1" x14ac:dyDescent="0.4">
      <c r="A45" s="192">
        <f>顕著な教材リスト!A24</f>
        <v>0</v>
      </c>
      <c r="B45" s="40" t="s">
        <v>225</v>
      </c>
      <c r="C45" s="41">
        <f>授業づくり!E44</f>
        <v>0</v>
      </c>
      <c r="D45" s="154"/>
      <c r="E45" s="154"/>
      <c r="F45" s="154"/>
      <c r="G45" s="154"/>
      <c r="H45" s="154"/>
      <c r="I45" s="154"/>
      <c r="J45" s="154"/>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row>
    <row r="46" spans="1:48" ht="20.100000000000001" customHeight="1" x14ac:dyDescent="0.4">
      <c r="A46" s="193"/>
      <c r="B46" s="42" t="s">
        <v>223</v>
      </c>
      <c r="C46" s="43">
        <f>授業づくり!E45</f>
        <v>0</v>
      </c>
      <c r="D46" s="155"/>
      <c r="E46" s="155"/>
      <c r="F46" s="155"/>
      <c r="G46" s="155"/>
      <c r="H46" s="155"/>
      <c r="I46" s="155"/>
      <c r="J46" s="155"/>
      <c r="K46" s="155"/>
      <c r="L46" s="155"/>
      <c r="M46" s="155"/>
      <c r="N46" s="155"/>
      <c r="O46" s="155"/>
      <c r="P46" s="155"/>
      <c r="Q46" s="155"/>
      <c r="R46" s="155"/>
      <c r="S46" s="155"/>
      <c r="T46" s="155"/>
      <c r="U46" s="155"/>
      <c r="V46" s="155"/>
      <c r="W46" s="155"/>
      <c r="X46" s="155"/>
      <c r="Y46" s="155"/>
      <c r="Z46" s="155"/>
      <c r="AA46" s="155"/>
      <c r="AB46" s="155"/>
      <c r="AC46" s="155"/>
      <c r="AD46" s="155"/>
      <c r="AE46" s="155"/>
      <c r="AF46" s="155"/>
      <c r="AG46" s="155"/>
      <c r="AH46" s="155"/>
      <c r="AI46" s="155"/>
      <c r="AJ46" s="155"/>
      <c r="AK46" s="155"/>
      <c r="AL46" s="155"/>
      <c r="AM46" s="155"/>
      <c r="AN46" s="155"/>
      <c r="AO46" s="155"/>
      <c r="AP46" s="155"/>
      <c r="AQ46" s="155"/>
      <c r="AR46" s="155"/>
      <c r="AS46" s="155"/>
      <c r="AT46" s="155"/>
      <c r="AU46" s="155"/>
      <c r="AV46" s="155"/>
    </row>
    <row r="47" spans="1:48" ht="20.100000000000001" customHeight="1" x14ac:dyDescent="0.4">
      <c r="A47" s="192">
        <f>顕著な教材リスト!A25</f>
        <v>0</v>
      </c>
      <c r="B47" s="40" t="s">
        <v>225</v>
      </c>
      <c r="C47" s="41">
        <f>授業づくり!E46</f>
        <v>0</v>
      </c>
      <c r="D47" s="154"/>
      <c r="E47" s="154"/>
      <c r="F47" s="154"/>
      <c r="G47" s="154"/>
      <c r="H47" s="154"/>
      <c r="I47" s="154"/>
      <c r="J47" s="154"/>
      <c r="K47" s="154"/>
      <c r="L47" s="154"/>
      <c r="M47" s="154"/>
      <c r="N47" s="154"/>
      <c r="O47" s="154"/>
      <c r="P47" s="154"/>
      <c r="Q47" s="154"/>
      <c r="R47" s="154"/>
      <c r="S47" s="154"/>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row>
    <row r="48" spans="1:48" ht="20.100000000000001" customHeight="1" x14ac:dyDescent="0.4">
      <c r="A48" s="193"/>
      <c r="B48" s="42" t="s">
        <v>223</v>
      </c>
      <c r="C48" s="43">
        <f>授業づくり!E47</f>
        <v>0</v>
      </c>
      <c r="D48" s="155"/>
      <c r="E48" s="155"/>
      <c r="F48" s="155"/>
      <c r="G48" s="155"/>
      <c r="H48" s="155"/>
      <c r="I48" s="155"/>
      <c r="J48" s="155"/>
      <c r="K48" s="155"/>
      <c r="L48" s="155"/>
      <c r="M48" s="155"/>
      <c r="N48" s="155"/>
      <c r="O48" s="155"/>
      <c r="P48" s="155"/>
      <c r="Q48" s="155"/>
      <c r="R48" s="155"/>
      <c r="S48" s="155"/>
      <c r="T48" s="155"/>
      <c r="U48" s="155"/>
      <c r="V48" s="155"/>
      <c r="W48" s="155"/>
      <c r="X48" s="155"/>
      <c r="Y48" s="155"/>
      <c r="Z48" s="155"/>
      <c r="AA48" s="155"/>
      <c r="AB48" s="155"/>
      <c r="AC48" s="155"/>
      <c r="AD48" s="155"/>
      <c r="AE48" s="155"/>
      <c r="AF48" s="155"/>
      <c r="AG48" s="155"/>
      <c r="AH48" s="155"/>
      <c r="AI48" s="155"/>
      <c r="AJ48" s="155"/>
      <c r="AK48" s="155"/>
      <c r="AL48" s="155"/>
      <c r="AM48" s="155"/>
      <c r="AN48" s="155"/>
      <c r="AO48" s="155"/>
      <c r="AP48" s="155"/>
      <c r="AQ48" s="155"/>
      <c r="AR48" s="155"/>
      <c r="AS48" s="155"/>
      <c r="AT48" s="155"/>
      <c r="AU48" s="155"/>
      <c r="AV48" s="155"/>
    </row>
    <row r="49" spans="1:48" ht="20.100000000000001" customHeight="1" x14ac:dyDescent="0.4">
      <c r="A49" s="192">
        <f>顕著な教材リスト!A26</f>
        <v>0</v>
      </c>
      <c r="B49" s="40" t="s">
        <v>225</v>
      </c>
      <c r="C49" s="41">
        <f>授業づくり!E48</f>
        <v>0</v>
      </c>
      <c r="D49" s="154"/>
      <c r="E49" s="154"/>
      <c r="F49" s="154"/>
      <c r="G49" s="154"/>
      <c r="H49" s="154"/>
      <c r="I49" s="154"/>
      <c r="J49" s="154"/>
      <c r="K49" s="154"/>
      <c r="L49" s="154"/>
      <c r="M49" s="154"/>
      <c r="N49" s="154"/>
      <c r="O49" s="154"/>
      <c r="P49" s="154"/>
      <c r="Q49" s="154"/>
      <c r="R49" s="154"/>
      <c r="S49" s="154"/>
      <c r="T49" s="154"/>
      <c r="U49" s="154"/>
      <c r="V49" s="154"/>
      <c r="W49" s="154"/>
      <c r="X49" s="154"/>
      <c r="Y49" s="154"/>
      <c r="Z49" s="154"/>
      <c r="AA49" s="154"/>
      <c r="AB49" s="154"/>
      <c r="AC49" s="154"/>
      <c r="AD49" s="154"/>
      <c r="AE49" s="154"/>
      <c r="AF49" s="154"/>
      <c r="AG49" s="154"/>
      <c r="AH49" s="154"/>
      <c r="AI49" s="154"/>
      <c r="AJ49" s="154"/>
      <c r="AK49" s="154"/>
      <c r="AL49" s="154"/>
      <c r="AM49" s="154"/>
      <c r="AN49" s="154"/>
      <c r="AO49" s="154"/>
      <c r="AP49" s="154"/>
      <c r="AQ49" s="154"/>
      <c r="AR49" s="154"/>
      <c r="AS49" s="154"/>
      <c r="AT49" s="154"/>
      <c r="AU49" s="154"/>
      <c r="AV49" s="154"/>
    </row>
    <row r="50" spans="1:48" ht="20.100000000000001" customHeight="1" x14ac:dyDescent="0.4">
      <c r="A50" s="193"/>
      <c r="B50" s="42" t="s">
        <v>223</v>
      </c>
      <c r="C50" s="43">
        <f>授業づくり!E49</f>
        <v>0</v>
      </c>
      <c r="D50" s="155"/>
      <c r="E50" s="155"/>
      <c r="F50" s="155"/>
      <c r="G50" s="155"/>
      <c r="H50" s="155"/>
      <c r="I50" s="155"/>
      <c r="J50" s="155"/>
      <c r="K50" s="155"/>
      <c r="L50" s="155"/>
      <c r="M50" s="155"/>
      <c r="N50" s="155"/>
      <c r="O50" s="155"/>
      <c r="P50" s="155"/>
      <c r="Q50" s="155"/>
      <c r="R50" s="155"/>
      <c r="S50" s="155"/>
      <c r="T50" s="155"/>
      <c r="U50" s="155"/>
      <c r="V50" s="155"/>
      <c r="W50" s="155"/>
      <c r="X50" s="155"/>
      <c r="Y50" s="155"/>
      <c r="Z50" s="155"/>
      <c r="AA50" s="155"/>
      <c r="AB50" s="155"/>
      <c r="AC50" s="155"/>
      <c r="AD50" s="155"/>
      <c r="AE50" s="155"/>
      <c r="AF50" s="155"/>
      <c r="AG50" s="155"/>
      <c r="AH50" s="155"/>
      <c r="AI50" s="155"/>
      <c r="AJ50" s="155"/>
      <c r="AK50" s="155"/>
      <c r="AL50" s="155"/>
      <c r="AM50" s="155"/>
      <c r="AN50" s="155"/>
      <c r="AO50" s="155"/>
      <c r="AP50" s="155"/>
      <c r="AQ50" s="155"/>
      <c r="AR50" s="155"/>
      <c r="AS50" s="155"/>
      <c r="AT50" s="155"/>
      <c r="AU50" s="155"/>
      <c r="AV50" s="155"/>
    </row>
    <row r="51" spans="1:48" ht="20.100000000000001" customHeight="1" x14ac:dyDescent="0.4">
      <c r="A51" s="192">
        <f>顕著な教材リスト!A27</f>
        <v>0</v>
      </c>
      <c r="B51" s="40" t="s">
        <v>225</v>
      </c>
      <c r="C51" s="41">
        <f>授業づくり!E50</f>
        <v>0</v>
      </c>
      <c r="D51" s="154"/>
      <c r="E51" s="154"/>
      <c r="F51" s="154"/>
      <c r="G51" s="154"/>
      <c r="H51" s="154"/>
      <c r="I51" s="154"/>
      <c r="J51" s="154"/>
      <c r="K51" s="154"/>
      <c r="L51" s="154"/>
      <c r="M51" s="154"/>
      <c r="N51" s="154"/>
      <c r="O51" s="154"/>
      <c r="P51" s="154"/>
      <c r="Q51" s="154"/>
      <c r="R51" s="154"/>
      <c r="S51" s="154"/>
      <c r="T51" s="154"/>
      <c r="U51" s="154"/>
      <c r="V51" s="154"/>
      <c r="W51" s="154"/>
      <c r="X51" s="154"/>
      <c r="Y51" s="154"/>
      <c r="Z51" s="154"/>
      <c r="AA51" s="154"/>
      <c r="AB51" s="154"/>
      <c r="AC51" s="154"/>
      <c r="AD51" s="154"/>
      <c r="AE51" s="154"/>
      <c r="AF51" s="154"/>
      <c r="AG51" s="154"/>
      <c r="AH51" s="154"/>
      <c r="AI51" s="154"/>
      <c r="AJ51" s="154"/>
      <c r="AK51" s="154"/>
      <c r="AL51" s="154"/>
      <c r="AM51" s="154"/>
      <c r="AN51" s="154"/>
      <c r="AO51" s="154"/>
      <c r="AP51" s="154"/>
      <c r="AQ51" s="154"/>
      <c r="AR51" s="154"/>
      <c r="AS51" s="154"/>
      <c r="AT51" s="154"/>
      <c r="AU51" s="154"/>
      <c r="AV51" s="154"/>
    </row>
    <row r="52" spans="1:48" ht="20.100000000000001" customHeight="1" x14ac:dyDescent="0.4">
      <c r="A52" s="193"/>
      <c r="B52" s="42" t="s">
        <v>223</v>
      </c>
      <c r="C52" s="43">
        <f>授業づくり!E51</f>
        <v>0</v>
      </c>
      <c r="D52" s="155"/>
      <c r="E52" s="155"/>
      <c r="F52" s="155"/>
      <c r="G52" s="155"/>
      <c r="H52" s="155"/>
      <c r="I52" s="155"/>
      <c r="J52" s="155"/>
      <c r="K52" s="155"/>
      <c r="L52" s="155"/>
      <c r="M52" s="155"/>
      <c r="N52" s="155"/>
      <c r="O52" s="155"/>
      <c r="P52" s="155"/>
      <c r="Q52" s="155"/>
      <c r="R52" s="155"/>
      <c r="S52" s="155"/>
      <c r="T52" s="155"/>
      <c r="U52" s="155"/>
      <c r="V52" s="155"/>
      <c r="W52" s="155"/>
      <c r="X52" s="155"/>
      <c r="Y52" s="155"/>
      <c r="Z52" s="155"/>
      <c r="AA52" s="155"/>
      <c r="AB52" s="155"/>
      <c r="AC52" s="155"/>
      <c r="AD52" s="155"/>
      <c r="AE52" s="155"/>
      <c r="AF52" s="155"/>
      <c r="AG52" s="155"/>
      <c r="AH52" s="155"/>
      <c r="AI52" s="155"/>
      <c r="AJ52" s="155"/>
      <c r="AK52" s="155"/>
      <c r="AL52" s="155"/>
      <c r="AM52" s="155"/>
      <c r="AN52" s="155"/>
      <c r="AO52" s="155"/>
      <c r="AP52" s="155"/>
      <c r="AQ52" s="155"/>
      <c r="AR52" s="155"/>
      <c r="AS52" s="155"/>
      <c r="AT52" s="155"/>
      <c r="AU52" s="155"/>
      <c r="AV52" s="155"/>
    </row>
    <row r="53" spans="1:48" ht="20.100000000000001" customHeight="1" x14ac:dyDescent="0.4">
      <c r="A53" s="192">
        <f>顕著な教材リスト!A28</f>
        <v>0</v>
      </c>
      <c r="B53" s="40" t="s">
        <v>225</v>
      </c>
      <c r="C53" s="41">
        <f>授業づくり!E52</f>
        <v>0</v>
      </c>
      <c r="D53" s="154"/>
      <c r="E53" s="154"/>
      <c r="F53" s="154"/>
      <c r="G53" s="154"/>
      <c r="H53" s="154"/>
      <c r="I53" s="154"/>
      <c r="J53" s="154"/>
      <c r="K53" s="154"/>
      <c r="L53" s="154"/>
      <c r="M53" s="154"/>
      <c r="N53" s="154"/>
      <c r="O53" s="154"/>
      <c r="P53" s="154"/>
      <c r="Q53" s="154"/>
      <c r="R53" s="154"/>
      <c r="S53" s="154"/>
      <c r="T53" s="154"/>
      <c r="U53" s="154"/>
      <c r="V53" s="154"/>
      <c r="W53" s="154"/>
      <c r="X53" s="154"/>
      <c r="Y53" s="154"/>
      <c r="Z53" s="154"/>
      <c r="AA53" s="154"/>
      <c r="AB53" s="154"/>
      <c r="AC53" s="154"/>
      <c r="AD53" s="154"/>
      <c r="AE53" s="154"/>
      <c r="AF53" s="154"/>
      <c r="AG53" s="154"/>
      <c r="AH53" s="154"/>
      <c r="AI53" s="154"/>
      <c r="AJ53" s="154"/>
      <c r="AK53" s="154"/>
      <c r="AL53" s="154"/>
      <c r="AM53" s="154"/>
      <c r="AN53" s="154"/>
      <c r="AO53" s="154"/>
      <c r="AP53" s="154"/>
      <c r="AQ53" s="154"/>
      <c r="AR53" s="154"/>
      <c r="AS53" s="154"/>
      <c r="AT53" s="154"/>
      <c r="AU53" s="154"/>
      <c r="AV53" s="154"/>
    </row>
    <row r="54" spans="1:48" ht="20.100000000000001" customHeight="1" x14ac:dyDescent="0.4">
      <c r="A54" s="193"/>
      <c r="B54" s="42" t="s">
        <v>223</v>
      </c>
      <c r="C54" s="43">
        <f>授業づくり!E53</f>
        <v>0</v>
      </c>
      <c r="D54" s="155"/>
      <c r="E54" s="155"/>
      <c r="F54" s="155"/>
      <c r="G54" s="155"/>
      <c r="H54" s="155"/>
      <c r="I54" s="155"/>
      <c r="J54" s="155"/>
      <c r="K54" s="155"/>
      <c r="L54" s="155"/>
      <c r="M54" s="155"/>
      <c r="N54" s="155"/>
      <c r="O54" s="155"/>
      <c r="P54" s="155"/>
      <c r="Q54" s="155"/>
      <c r="R54" s="155"/>
      <c r="S54" s="155"/>
      <c r="T54" s="155"/>
      <c r="U54" s="155"/>
      <c r="V54" s="155"/>
      <c r="W54" s="155"/>
      <c r="X54" s="155"/>
      <c r="Y54" s="155"/>
      <c r="Z54" s="155"/>
      <c r="AA54" s="155"/>
      <c r="AB54" s="155"/>
      <c r="AC54" s="155"/>
      <c r="AD54" s="155"/>
      <c r="AE54" s="155"/>
      <c r="AF54" s="155"/>
      <c r="AG54" s="155"/>
      <c r="AH54" s="155"/>
      <c r="AI54" s="155"/>
      <c r="AJ54" s="155"/>
      <c r="AK54" s="155"/>
      <c r="AL54" s="155"/>
      <c r="AM54" s="155"/>
      <c r="AN54" s="155"/>
      <c r="AO54" s="155"/>
      <c r="AP54" s="155"/>
      <c r="AQ54" s="155"/>
      <c r="AR54" s="155"/>
      <c r="AS54" s="155"/>
      <c r="AT54" s="155"/>
      <c r="AU54" s="155"/>
      <c r="AV54" s="155"/>
    </row>
    <row r="55" spans="1:48" ht="20.100000000000001" customHeight="1" x14ac:dyDescent="0.4">
      <c r="A55" s="192">
        <f>顕著な教材リスト!A29</f>
        <v>0</v>
      </c>
      <c r="B55" s="40" t="s">
        <v>225</v>
      </c>
      <c r="C55" s="41">
        <f>授業づくり!E54</f>
        <v>0</v>
      </c>
      <c r="D55" s="154"/>
      <c r="E55" s="154"/>
      <c r="F55" s="154"/>
      <c r="G55" s="154"/>
      <c r="H55" s="154"/>
      <c r="I55" s="154"/>
      <c r="J55" s="154"/>
      <c r="K55" s="154"/>
      <c r="L55" s="154"/>
      <c r="M55" s="154"/>
      <c r="N55" s="154"/>
      <c r="O55" s="154"/>
      <c r="P55" s="154"/>
      <c r="Q55" s="154"/>
      <c r="R55" s="154"/>
      <c r="S55" s="154"/>
      <c r="T55" s="154"/>
      <c r="U55" s="154"/>
      <c r="V55" s="154"/>
      <c r="W55" s="154"/>
      <c r="X55" s="154"/>
      <c r="Y55" s="154"/>
      <c r="Z55" s="154"/>
      <c r="AA55" s="154"/>
      <c r="AB55" s="154"/>
      <c r="AC55" s="154"/>
      <c r="AD55" s="154"/>
      <c r="AE55" s="154"/>
      <c r="AF55" s="154"/>
      <c r="AG55" s="154"/>
      <c r="AH55" s="154"/>
      <c r="AI55" s="154"/>
      <c r="AJ55" s="154"/>
      <c r="AK55" s="154"/>
      <c r="AL55" s="154"/>
      <c r="AM55" s="154"/>
      <c r="AN55" s="154"/>
      <c r="AO55" s="154"/>
      <c r="AP55" s="154"/>
      <c r="AQ55" s="154"/>
      <c r="AR55" s="154"/>
      <c r="AS55" s="154"/>
      <c r="AT55" s="154"/>
      <c r="AU55" s="154"/>
      <c r="AV55" s="154"/>
    </row>
    <row r="56" spans="1:48" ht="20.100000000000001" customHeight="1" x14ac:dyDescent="0.4">
      <c r="A56" s="193"/>
      <c r="B56" s="42" t="s">
        <v>223</v>
      </c>
      <c r="C56" s="43">
        <f>授業づくり!E55</f>
        <v>0</v>
      </c>
      <c r="D56" s="155"/>
      <c r="E56" s="155"/>
      <c r="F56" s="155"/>
      <c r="G56" s="155"/>
      <c r="H56" s="155"/>
      <c r="I56" s="155"/>
      <c r="J56" s="155"/>
      <c r="K56" s="155"/>
      <c r="L56" s="155"/>
      <c r="M56" s="155"/>
      <c r="N56" s="155"/>
      <c r="O56" s="155"/>
      <c r="P56" s="155"/>
      <c r="Q56" s="155"/>
      <c r="R56" s="155"/>
      <c r="S56" s="155"/>
      <c r="T56" s="155"/>
      <c r="U56" s="155"/>
      <c r="V56" s="155"/>
      <c r="W56" s="155"/>
      <c r="X56" s="155"/>
      <c r="Y56" s="155"/>
      <c r="Z56" s="155"/>
      <c r="AA56" s="155"/>
      <c r="AB56" s="155"/>
      <c r="AC56" s="155"/>
      <c r="AD56" s="155"/>
      <c r="AE56" s="155"/>
      <c r="AF56" s="155"/>
      <c r="AG56" s="155"/>
      <c r="AH56" s="155"/>
      <c r="AI56" s="155"/>
      <c r="AJ56" s="155"/>
      <c r="AK56" s="155"/>
      <c r="AL56" s="155"/>
      <c r="AM56" s="155"/>
      <c r="AN56" s="155"/>
      <c r="AO56" s="155"/>
      <c r="AP56" s="155"/>
      <c r="AQ56" s="155"/>
      <c r="AR56" s="155"/>
      <c r="AS56" s="155"/>
      <c r="AT56" s="155"/>
      <c r="AU56" s="155"/>
      <c r="AV56" s="155"/>
    </row>
    <row r="57" spans="1:48" ht="20.100000000000001" customHeight="1" x14ac:dyDescent="0.4">
      <c r="A57" s="192">
        <f>顕著な教材リスト!A30</f>
        <v>0</v>
      </c>
      <c r="B57" s="40" t="s">
        <v>225</v>
      </c>
      <c r="C57" s="41">
        <f>授業づくり!E56</f>
        <v>0</v>
      </c>
      <c r="D57" s="154"/>
      <c r="E57" s="154"/>
      <c r="F57" s="154"/>
      <c r="G57" s="154"/>
      <c r="H57" s="154"/>
      <c r="I57" s="154"/>
      <c r="J57" s="154"/>
      <c r="K57" s="154"/>
      <c r="L57" s="154"/>
      <c r="M57" s="154"/>
      <c r="N57" s="154"/>
      <c r="O57" s="154"/>
      <c r="P57" s="154"/>
      <c r="Q57" s="154"/>
      <c r="R57" s="154"/>
      <c r="S57" s="154"/>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row>
    <row r="58" spans="1:48" ht="20.100000000000001" customHeight="1" x14ac:dyDescent="0.4">
      <c r="A58" s="193"/>
      <c r="B58" s="42" t="s">
        <v>223</v>
      </c>
      <c r="C58" s="43">
        <f>授業づくり!E57</f>
        <v>0</v>
      </c>
      <c r="D58" s="155"/>
      <c r="E58" s="155"/>
      <c r="F58" s="155"/>
      <c r="G58" s="155"/>
      <c r="H58" s="155"/>
      <c r="I58" s="155"/>
      <c r="J58" s="155"/>
      <c r="K58" s="155"/>
      <c r="L58" s="155"/>
      <c r="M58" s="155"/>
      <c r="N58" s="155"/>
      <c r="O58" s="155"/>
      <c r="P58" s="155"/>
      <c r="Q58" s="155"/>
      <c r="R58" s="155"/>
      <c r="S58" s="155"/>
      <c r="T58" s="155"/>
      <c r="U58" s="155"/>
      <c r="V58" s="155"/>
      <c r="W58" s="155"/>
      <c r="X58" s="155"/>
      <c r="Y58" s="155"/>
      <c r="Z58" s="155"/>
      <c r="AA58" s="155"/>
      <c r="AB58" s="155"/>
      <c r="AC58" s="155"/>
      <c r="AD58" s="155"/>
      <c r="AE58" s="155"/>
      <c r="AF58" s="155"/>
      <c r="AG58" s="155"/>
      <c r="AH58" s="155"/>
      <c r="AI58" s="155"/>
      <c r="AJ58" s="155"/>
      <c r="AK58" s="155"/>
      <c r="AL58" s="155"/>
      <c r="AM58" s="155"/>
      <c r="AN58" s="155"/>
      <c r="AO58" s="155"/>
      <c r="AP58" s="155"/>
      <c r="AQ58" s="155"/>
      <c r="AR58" s="155"/>
      <c r="AS58" s="155"/>
      <c r="AT58" s="155"/>
      <c r="AU58" s="155"/>
      <c r="AV58" s="155"/>
    </row>
    <row r="59" spans="1:48" ht="20.100000000000001" customHeight="1" x14ac:dyDescent="0.4">
      <c r="A59" s="192">
        <f>顕著な教材リスト!A31</f>
        <v>0</v>
      </c>
      <c r="B59" s="40" t="s">
        <v>225</v>
      </c>
      <c r="C59" s="41">
        <f>授業づくり!E58</f>
        <v>0</v>
      </c>
      <c r="D59" s="154"/>
      <c r="E59" s="154"/>
      <c r="F59" s="154"/>
      <c r="G59" s="154"/>
      <c r="H59" s="154"/>
      <c r="I59" s="154"/>
      <c r="J59" s="154"/>
      <c r="K59" s="154"/>
      <c r="L59" s="154"/>
      <c r="M59" s="154"/>
      <c r="N59" s="154"/>
      <c r="O59" s="154"/>
      <c r="P59" s="154"/>
      <c r="Q59" s="154"/>
      <c r="R59" s="154"/>
      <c r="S59" s="154"/>
      <c r="T59" s="154"/>
      <c r="U59" s="154"/>
      <c r="V59" s="154"/>
      <c r="W59" s="154"/>
      <c r="X59" s="154"/>
      <c r="Y59" s="154"/>
      <c r="Z59" s="154"/>
      <c r="AA59" s="154"/>
      <c r="AB59" s="154"/>
      <c r="AC59" s="154"/>
      <c r="AD59" s="154"/>
      <c r="AE59" s="154"/>
      <c r="AF59" s="154"/>
      <c r="AG59" s="154"/>
      <c r="AH59" s="154"/>
      <c r="AI59" s="154"/>
      <c r="AJ59" s="154"/>
      <c r="AK59" s="154"/>
      <c r="AL59" s="154"/>
      <c r="AM59" s="154"/>
      <c r="AN59" s="154"/>
      <c r="AO59" s="154"/>
      <c r="AP59" s="154"/>
      <c r="AQ59" s="154"/>
      <c r="AR59" s="154"/>
      <c r="AS59" s="154"/>
      <c r="AT59" s="154"/>
      <c r="AU59" s="154"/>
      <c r="AV59" s="154"/>
    </row>
    <row r="60" spans="1:48" ht="20.100000000000001" customHeight="1" x14ac:dyDescent="0.4">
      <c r="A60" s="193"/>
      <c r="B60" s="42" t="s">
        <v>223</v>
      </c>
      <c r="C60" s="43">
        <f>授業づくり!E59</f>
        <v>0</v>
      </c>
      <c r="D60" s="155"/>
      <c r="E60" s="155"/>
      <c r="F60" s="155"/>
      <c r="G60" s="155"/>
      <c r="H60" s="155"/>
      <c r="I60" s="155"/>
      <c r="J60" s="155"/>
      <c r="K60" s="155"/>
      <c r="L60" s="155"/>
      <c r="M60" s="155"/>
      <c r="N60" s="155"/>
      <c r="O60" s="155"/>
      <c r="P60" s="155"/>
      <c r="Q60" s="155"/>
      <c r="R60" s="155"/>
      <c r="S60" s="155"/>
      <c r="T60" s="155"/>
      <c r="U60" s="155"/>
      <c r="V60" s="155"/>
      <c r="W60" s="155"/>
      <c r="X60" s="155"/>
      <c r="Y60" s="155"/>
      <c r="Z60" s="155"/>
      <c r="AA60" s="155"/>
      <c r="AB60" s="155"/>
      <c r="AC60" s="155"/>
      <c r="AD60" s="155"/>
      <c r="AE60" s="155"/>
      <c r="AF60" s="155"/>
      <c r="AG60" s="155"/>
      <c r="AH60" s="155"/>
      <c r="AI60" s="155"/>
      <c r="AJ60" s="155"/>
      <c r="AK60" s="155"/>
      <c r="AL60" s="155"/>
      <c r="AM60" s="155"/>
      <c r="AN60" s="155"/>
      <c r="AO60" s="155"/>
      <c r="AP60" s="155"/>
      <c r="AQ60" s="155"/>
      <c r="AR60" s="155"/>
      <c r="AS60" s="155"/>
      <c r="AT60" s="155"/>
      <c r="AU60" s="155"/>
      <c r="AV60" s="155"/>
    </row>
    <row r="61" spans="1:48" ht="20.100000000000001" customHeight="1" x14ac:dyDescent="0.4">
      <c r="A61" s="192">
        <f>顕著な教材リスト!A32</f>
        <v>0</v>
      </c>
      <c r="B61" s="40" t="s">
        <v>225</v>
      </c>
      <c r="C61" s="41">
        <f>授業づくり!E60</f>
        <v>0</v>
      </c>
      <c r="D61" s="154"/>
      <c r="E61" s="154"/>
      <c r="F61" s="154"/>
      <c r="G61" s="154"/>
      <c r="H61" s="154"/>
      <c r="I61" s="154"/>
      <c r="J61" s="154"/>
      <c r="K61" s="154"/>
      <c r="L61" s="154"/>
      <c r="M61" s="154"/>
      <c r="N61" s="154"/>
      <c r="O61" s="154"/>
      <c r="P61" s="154"/>
      <c r="Q61" s="154"/>
      <c r="R61" s="154"/>
      <c r="S61" s="154"/>
      <c r="T61" s="154"/>
      <c r="U61" s="154"/>
      <c r="V61" s="154"/>
      <c r="W61" s="154"/>
      <c r="X61" s="154"/>
      <c r="Y61" s="154"/>
      <c r="Z61" s="154"/>
      <c r="AA61" s="154"/>
      <c r="AB61" s="154"/>
      <c r="AC61" s="154"/>
      <c r="AD61" s="154"/>
      <c r="AE61" s="154"/>
      <c r="AF61" s="154"/>
      <c r="AG61" s="154"/>
      <c r="AH61" s="154"/>
      <c r="AI61" s="154"/>
      <c r="AJ61" s="154"/>
      <c r="AK61" s="154"/>
      <c r="AL61" s="154"/>
      <c r="AM61" s="154"/>
      <c r="AN61" s="154"/>
      <c r="AO61" s="154"/>
      <c r="AP61" s="154"/>
      <c r="AQ61" s="154"/>
      <c r="AR61" s="154"/>
      <c r="AS61" s="154"/>
      <c r="AT61" s="154"/>
      <c r="AU61" s="154"/>
      <c r="AV61" s="154"/>
    </row>
    <row r="62" spans="1:48" ht="20.100000000000001" customHeight="1" x14ac:dyDescent="0.4">
      <c r="A62" s="193"/>
      <c r="B62" s="42" t="s">
        <v>223</v>
      </c>
      <c r="C62" s="43">
        <f>授業づくり!E61</f>
        <v>0</v>
      </c>
      <c r="D62" s="155"/>
      <c r="E62" s="155"/>
      <c r="F62" s="155"/>
      <c r="G62" s="155"/>
      <c r="H62" s="155"/>
      <c r="I62" s="155"/>
      <c r="J62" s="155"/>
      <c r="K62" s="155"/>
      <c r="L62" s="155"/>
      <c r="M62" s="155"/>
      <c r="N62" s="155"/>
      <c r="O62" s="155"/>
      <c r="P62" s="155"/>
      <c r="Q62" s="155"/>
      <c r="R62" s="155"/>
      <c r="S62" s="155"/>
      <c r="T62" s="155"/>
      <c r="U62" s="155"/>
      <c r="V62" s="155"/>
      <c r="W62" s="155"/>
      <c r="X62" s="155"/>
      <c r="Y62" s="155"/>
      <c r="Z62" s="155"/>
      <c r="AA62" s="155"/>
      <c r="AB62" s="155"/>
      <c r="AC62" s="155"/>
      <c r="AD62" s="155"/>
      <c r="AE62" s="155"/>
      <c r="AF62" s="155"/>
      <c r="AG62" s="155"/>
      <c r="AH62" s="155"/>
      <c r="AI62" s="155"/>
      <c r="AJ62" s="155"/>
      <c r="AK62" s="155"/>
      <c r="AL62" s="155"/>
      <c r="AM62" s="155"/>
      <c r="AN62" s="155"/>
      <c r="AO62" s="155"/>
      <c r="AP62" s="155"/>
      <c r="AQ62" s="155"/>
      <c r="AR62" s="155"/>
      <c r="AS62" s="155"/>
      <c r="AT62" s="155"/>
      <c r="AU62" s="155"/>
      <c r="AV62" s="155"/>
    </row>
    <row r="63" spans="1:48" ht="20.100000000000001" customHeight="1" x14ac:dyDescent="0.4">
      <c r="A63" s="192">
        <f>顕著な教材リスト!A33</f>
        <v>0</v>
      </c>
      <c r="B63" s="40" t="s">
        <v>225</v>
      </c>
      <c r="C63" s="41">
        <f>授業づくり!E62</f>
        <v>0</v>
      </c>
      <c r="D63" s="154"/>
      <c r="E63" s="154"/>
      <c r="F63" s="154"/>
      <c r="G63" s="154"/>
      <c r="H63" s="154"/>
      <c r="I63" s="154"/>
      <c r="J63" s="154"/>
      <c r="K63" s="154"/>
      <c r="L63" s="154"/>
      <c r="M63" s="154"/>
      <c r="N63" s="154"/>
      <c r="O63" s="154"/>
      <c r="P63" s="154"/>
      <c r="Q63" s="154"/>
      <c r="R63" s="154"/>
      <c r="S63" s="154"/>
      <c r="T63" s="154"/>
      <c r="U63" s="154"/>
      <c r="V63" s="154"/>
      <c r="W63" s="154"/>
      <c r="X63" s="154"/>
      <c r="Y63" s="154"/>
      <c r="Z63" s="154"/>
      <c r="AA63" s="154"/>
      <c r="AB63" s="154"/>
      <c r="AC63" s="154"/>
      <c r="AD63" s="154"/>
      <c r="AE63" s="154"/>
      <c r="AF63" s="154"/>
      <c r="AG63" s="154"/>
      <c r="AH63" s="154"/>
      <c r="AI63" s="154"/>
      <c r="AJ63" s="154"/>
      <c r="AK63" s="154"/>
      <c r="AL63" s="154"/>
      <c r="AM63" s="154"/>
      <c r="AN63" s="154"/>
      <c r="AO63" s="154"/>
      <c r="AP63" s="154"/>
      <c r="AQ63" s="154"/>
      <c r="AR63" s="154"/>
      <c r="AS63" s="154"/>
      <c r="AT63" s="154"/>
      <c r="AU63" s="154"/>
      <c r="AV63" s="154"/>
    </row>
    <row r="64" spans="1:48" ht="20.100000000000001" customHeight="1" x14ac:dyDescent="0.4">
      <c r="A64" s="193"/>
      <c r="B64" s="42" t="s">
        <v>223</v>
      </c>
      <c r="C64" s="43">
        <f>授業づくり!E63</f>
        <v>0</v>
      </c>
      <c r="D64" s="155"/>
      <c r="E64" s="155"/>
      <c r="F64" s="155"/>
      <c r="G64" s="155"/>
      <c r="H64" s="155"/>
      <c r="I64" s="155"/>
      <c r="J64" s="155"/>
      <c r="K64" s="155"/>
      <c r="L64" s="155"/>
      <c r="M64" s="155"/>
      <c r="N64" s="155"/>
      <c r="O64" s="155"/>
      <c r="P64" s="155"/>
      <c r="Q64" s="155"/>
      <c r="R64" s="155"/>
      <c r="S64" s="155"/>
      <c r="T64" s="155"/>
      <c r="U64" s="155"/>
      <c r="V64" s="155"/>
      <c r="W64" s="155"/>
      <c r="X64" s="155"/>
      <c r="Y64" s="155"/>
      <c r="Z64" s="155"/>
      <c r="AA64" s="155"/>
      <c r="AB64" s="155"/>
      <c r="AC64" s="155"/>
      <c r="AD64" s="155"/>
      <c r="AE64" s="155"/>
      <c r="AF64" s="155"/>
      <c r="AG64" s="155"/>
      <c r="AH64" s="155"/>
      <c r="AI64" s="155"/>
      <c r="AJ64" s="155"/>
      <c r="AK64" s="155"/>
      <c r="AL64" s="155"/>
      <c r="AM64" s="155"/>
      <c r="AN64" s="155"/>
      <c r="AO64" s="155"/>
      <c r="AP64" s="155"/>
      <c r="AQ64" s="155"/>
      <c r="AR64" s="155"/>
      <c r="AS64" s="155"/>
      <c r="AT64" s="155"/>
      <c r="AU64" s="155"/>
      <c r="AV64" s="155"/>
    </row>
    <row r="65" spans="1:48" ht="20.100000000000001" customHeight="1" x14ac:dyDescent="0.4">
      <c r="A65" s="192">
        <f>顕著な教材リスト!A34</f>
        <v>0</v>
      </c>
      <c r="B65" s="40" t="s">
        <v>225</v>
      </c>
      <c r="C65" s="41">
        <f>授業づくり!E64</f>
        <v>0</v>
      </c>
      <c r="D65" s="154"/>
      <c r="E65" s="154"/>
      <c r="F65" s="154"/>
      <c r="G65" s="154"/>
      <c r="H65" s="154"/>
      <c r="I65" s="154"/>
      <c r="J65" s="154"/>
      <c r="K65" s="154"/>
      <c r="L65" s="154"/>
      <c r="M65" s="154"/>
      <c r="N65" s="154"/>
      <c r="O65" s="154"/>
      <c r="P65" s="154"/>
      <c r="Q65" s="154"/>
      <c r="R65" s="154"/>
      <c r="S65" s="154"/>
      <c r="T65" s="154"/>
      <c r="U65" s="154"/>
      <c r="V65" s="154"/>
      <c r="W65" s="154"/>
      <c r="X65" s="154"/>
      <c r="Y65" s="154"/>
      <c r="Z65" s="154"/>
      <c r="AA65" s="154"/>
      <c r="AB65" s="154"/>
      <c r="AC65" s="154"/>
      <c r="AD65" s="154"/>
      <c r="AE65" s="154"/>
      <c r="AF65" s="154"/>
      <c r="AG65" s="154"/>
      <c r="AH65" s="154"/>
      <c r="AI65" s="154"/>
      <c r="AJ65" s="154"/>
      <c r="AK65" s="154"/>
      <c r="AL65" s="154"/>
      <c r="AM65" s="154"/>
      <c r="AN65" s="154"/>
      <c r="AO65" s="154"/>
      <c r="AP65" s="154"/>
      <c r="AQ65" s="154"/>
      <c r="AR65" s="154"/>
      <c r="AS65" s="154"/>
      <c r="AT65" s="154"/>
      <c r="AU65" s="154"/>
      <c r="AV65" s="154"/>
    </row>
    <row r="66" spans="1:48" ht="20.100000000000001" customHeight="1" x14ac:dyDescent="0.4">
      <c r="A66" s="193"/>
      <c r="B66" s="42" t="s">
        <v>223</v>
      </c>
      <c r="C66" s="43">
        <f>授業づくり!E65</f>
        <v>0</v>
      </c>
      <c r="D66" s="155"/>
      <c r="E66" s="155"/>
      <c r="F66" s="155"/>
      <c r="G66" s="155"/>
      <c r="H66" s="155"/>
      <c r="I66" s="155"/>
      <c r="J66" s="155"/>
      <c r="K66" s="155"/>
      <c r="L66" s="155"/>
      <c r="M66" s="155"/>
      <c r="N66" s="155"/>
      <c r="O66" s="155"/>
      <c r="P66" s="155"/>
      <c r="Q66" s="155"/>
      <c r="R66" s="155"/>
      <c r="S66" s="155"/>
      <c r="T66" s="155"/>
      <c r="U66" s="155"/>
      <c r="V66" s="155"/>
      <c r="W66" s="155"/>
      <c r="X66" s="155"/>
      <c r="Y66" s="155"/>
      <c r="Z66" s="155"/>
      <c r="AA66" s="155"/>
      <c r="AB66" s="155"/>
      <c r="AC66" s="155"/>
      <c r="AD66" s="155"/>
      <c r="AE66" s="155"/>
      <c r="AF66" s="155"/>
      <c r="AG66" s="155"/>
      <c r="AH66" s="155"/>
      <c r="AI66" s="155"/>
      <c r="AJ66" s="155"/>
      <c r="AK66" s="155"/>
      <c r="AL66" s="155"/>
      <c r="AM66" s="155"/>
      <c r="AN66" s="155"/>
      <c r="AO66" s="155"/>
      <c r="AP66" s="155"/>
      <c r="AQ66" s="155"/>
      <c r="AR66" s="155"/>
      <c r="AS66" s="155"/>
      <c r="AT66" s="155"/>
      <c r="AU66" s="155"/>
      <c r="AV66" s="155"/>
    </row>
    <row r="67" spans="1:48" ht="20.100000000000001" customHeight="1" x14ac:dyDescent="0.4">
      <c r="A67" s="192">
        <f>顕著な教材リスト!A35</f>
        <v>0</v>
      </c>
      <c r="B67" s="40" t="s">
        <v>225</v>
      </c>
      <c r="C67" s="41">
        <f>授業づくり!E66</f>
        <v>0</v>
      </c>
      <c r="D67" s="154"/>
      <c r="E67" s="154"/>
      <c r="F67" s="154"/>
      <c r="G67" s="154"/>
      <c r="H67" s="154"/>
      <c r="I67" s="154"/>
      <c r="J67" s="154"/>
      <c r="K67" s="154"/>
      <c r="L67" s="154"/>
      <c r="M67" s="154"/>
      <c r="N67" s="154"/>
      <c r="O67" s="154"/>
      <c r="P67" s="154"/>
      <c r="Q67" s="154"/>
      <c r="R67" s="154"/>
      <c r="S67" s="154"/>
      <c r="T67" s="154"/>
      <c r="U67" s="154"/>
      <c r="V67" s="154"/>
      <c r="W67" s="154"/>
      <c r="X67" s="154"/>
      <c r="Y67" s="154"/>
      <c r="Z67" s="154"/>
      <c r="AA67" s="154"/>
      <c r="AB67" s="154"/>
      <c r="AC67" s="154"/>
      <c r="AD67" s="154"/>
      <c r="AE67" s="154"/>
      <c r="AF67" s="154"/>
      <c r="AG67" s="154"/>
      <c r="AH67" s="154"/>
      <c r="AI67" s="154"/>
      <c r="AJ67" s="154"/>
      <c r="AK67" s="154"/>
      <c r="AL67" s="154"/>
      <c r="AM67" s="154"/>
      <c r="AN67" s="154"/>
      <c r="AO67" s="154"/>
      <c r="AP67" s="154"/>
      <c r="AQ67" s="154"/>
      <c r="AR67" s="154"/>
      <c r="AS67" s="154"/>
      <c r="AT67" s="154"/>
      <c r="AU67" s="154"/>
      <c r="AV67" s="154"/>
    </row>
    <row r="68" spans="1:48" ht="20.100000000000001" customHeight="1" x14ac:dyDescent="0.4">
      <c r="A68" s="193"/>
      <c r="B68" s="42" t="s">
        <v>223</v>
      </c>
      <c r="C68" s="43">
        <f>授業づくり!E67</f>
        <v>0</v>
      </c>
      <c r="D68" s="155"/>
      <c r="E68" s="155"/>
      <c r="F68" s="155"/>
      <c r="G68" s="155"/>
      <c r="H68" s="155"/>
      <c r="I68" s="155"/>
      <c r="J68" s="155"/>
      <c r="K68" s="155"/>
      <c r="L68" s="155"/>
      <c r="M68" s="155"/>
      <c r="N68" s="155"/>
      <c r="O68" s="155"/>
      <c r="P68" s="155"/>
      <c r="Q68" s="155"/>
      <c r="R68" s="155"/>
      <c r="S68" s="155"/>
      <c r="T68" s="155"/>
      <c r="U68" s="155"/>
      <c r="V68" s="155"/>
      <c r="W68" s="155"/>
      <c r="X68" s="155"/>
      <c r="Y68" s="155"/>
      <c r="Z68" s="155"/>
      <c r="AA68" s="155"/>
      <c r="AB68" s="155"/>
      <c r="AC68" s="155"/>
      <c r="AD68" s="155"/>
      <c r="AE68" s="155"/>
      <c r="AF68" s="155"/>
      <c r="AG68" s="155"/>
      <c r="AH68" s="155"/>
      <c r="AI68" s="155"/>
      <c r="AJ68" s="155"/>
      <c r="AK68" s="155"/>
      <c r="AL68" s="155"/>
      <c r="AM68" s="155"/>
      <c r="AN68" s="155"/>
      <c r="AO68" s="155"/>
      <c r="AP68" s="155"/>
      <c r="AQ68" s="155"/>
      <c r="AR68" s="155"/>
      <c r="AS68" s="155"/>
      <c r="AT68" s="155"/>
      <c r="AU68" s="155"/>
      <c r="AV68" s="155"/>
    </row>
    <row r="69" spans="1:48" ht="20.100000000000001" customHeight="1" x14ac:dyDescent="0.4">
      <c r="A69" s="192">
        <f>顕著な教材リスト!A36</f>
        <v>0</v>
      </c>
      <c r="B69" s="40" t="s">
        <v>225</v>
      </c>
      <c r="C69" s="41">
        <f>授業づくり!E68</f>
        <v>0</v>
      </c>
      <c r="D69" s="154"/>
      <c r="E69" s="154"/>
      <c r="F69" s="154"/>
      <c r="G69" s="154"/>
      <c r="H69" s="154"/>
      <c r="I69" s="154"/>
      <c r="J69" s="154"/>
      <c r="K69" s="154"/>
      <c r="L69" s="154"/>
      <c r="M69" s="154"/>
      <c r="N69" s="154"/>
      <c r="O69" s="154"/>
      <c r="P69" s="154"/>
      <c r="Q69" s="154"/>
      <c r="R69" s="154"/>
      <c r="S69" s="154"/>
      <c r="T69" s="154"/>
      <c r="U69" s="154"/>
      <c r="V69" s="154"/>
      <c r="W69" s="154"/>
      <c r="X69" s="154"/>
      <c r="Y69" s="154"/>
      <c r="Z69" s="154"/>
      <c r="AA69" s="154"/>
      <c r="AB69" s="154"/>
      <c r="AC69" s="154"/>
      <c r="AD69" s="154"/>
      <c r="AE69" s="154"/>
      <c r="AF69" s="154"/>
      <c r="AG69" s="154"/>
      <c r="AH69" s="154"/>
      <c r="AI69" s="154"/>
      <c r="AJ69" s="154"/>
      <c r="AK69" s="154"/>
      <c r="AL69" s="154"/>
      <c r="AM69" s="154"/>
      <c r="AN69" s="154"/>
      <c r="AO69" s="154"/>
      <c r="AP69" s="154"/>
      <c r="AQ69" s="154"/>
      <c r="AR69" s="154"/>
      <c r="AS69" s="154"/>
      <c r="AT69" s="154"/>
      <c r="AU69" s="154"/>
      <c r="AV69" s="154"/>
    </row>
    <row r="70" spans="1:48" ht="20.100000000000001" customHeight="1" x14ac:dyDescent="0.4">
      <c r="A70" s="193"/>
      <c r="B70" s="42" t="s">
        <v>223</v>
      </c>
      <c r="C70" s="43">
        <f>授業づくり!E69</f>
        <v>0</v>
      </c>
      <c r="D70" s="155"/>
      <c r="E70" s="155"/>
      <c r="F70" s="155"/>
      <c r="G70" s="155"/>
      <c r="H70" s="155"/>
      <c r="I70" s="155"/>
      <c r="J70" s="155"/>
      <c r="K70" s="155"/>
      <c r="L70" s="155"/>
      <c r="M70" s="155"/>
      <c r="N70" s="155"/>
      <c r="O70" s="155"/>
      <c r="P70" s="155"/>
      <c r="Q70" s="155"/>
      <c r="R70" s="155"/>
      <c r="S70" s="155"/>
      <c r="T70" s="155"/>
      <c r="U70" s="155"/>
      <c r="V70" s="155"/>
      <c r="W70" s="155"/>
      <c r="X70" s="155"/>
      <c r="Y70" s="155"/>
      <c r="Z70" s="155"/>
      <c r="AA70" s="155"/>
      <c r="AB70" s="155"/>
      <c r="AC70" s="155"/>
      <c r="AD70" s="155"/>
      <c r="AE70" s="155"/>
      <c r="AF70" s="155"/>
      <c r="AG70" s="155"/>
      <c r="AH70" s="155"/>
      <c r="AI70" s="155"/>
      <c r="AJ70" s="155"/>
      <c r="AK70" s="155"/>
      <c r="AL70" s="155"/>
      <c r="AM70" s="155"/>
      <c r="AN70" s="155"/>
      <c r="AO70" s="155"/>
      <c r="AP70" s="155"/>
      <c r="AQ70" s="155"/>
      <c r="AR70" s="155"/>
      <c r="AS70" s="155"/>
      <c r="AT70" s="155"/>
      <c r="AU70" s="155"/>
      <c r="AV70" s="155"/>
    </row>
    <row r="71" spans="1:48" ht="20.100000000000001" customHeight="1" x14ac:dyDescent="0.4">
      <c r="A71" s="192">
        <f>顕著な教材リスト!A37</f>
        <v>0</v>
      </c>
      <c r="B71" s="40" t="s">
        <v>225</v>
      </c>
      <c r="C71" s="41">
        <f>授業づくり!E70</f>
        <v>0</v>
      </c>
      <c r="D71" s="154"/>
      <c r="E71" s="154"/>
      <c r="F71" s="154"/>
      <c r="G71" s="154"/>
      <c r="H71" s="154"/>
      <c r="I71" s="154"/>
      <c r="J71" s="154"/>
      <c r="K71" s="154"/>
      <c r="L71" s="154"/>
      <c r="M71" s="154"/>
      <c r="N71" s="154"/>
      <c r="O71" s="154"/>
      <c r="P71" s="154"/>
      <c r="Q71" s="154"/>
      <c r="R71" s="154"/>
      <c r="S71" s="154"/>
      <c r="T71" s="154"/>
      <c r="U71" s="154"/>
      <c r="V71" s="154"/>
      <c r="W71" s="154"/>
      <c r="X71" s="154"/>
      <c r="Y71" s="154"/>
      <c r="Z71" s="154"/>
      <c r="AA71" s="154"/>
      <c r="AB71" s="154"/>
      <c r="AC71" s="154"/>
      <c r="AD71" s="154"/>
      <c r="AE71" s="154"/>
      <c r="AF71" s="154"/>
      <c r="AG71" s="154"/>
      <c r="AH71" s="154"/>
      <c r="AI71" s="154"/>
      <c r="AJ71" s="154"/>
      <c r="AK71" s="154"/>
      <c r="AL71" s="154"/>
      <c r="AM71" s="154"/>
      <c r="AN71" s="154"/>
      <c r="AO71" s="154"/>
      <c r="AP71" s="154"/>
      <c r="AQ71" s="154"/>
      <c r="AR71" s="154"/>
      <c r="AS71" s="154"/>
      <c r="AT71" s="154"/>
      <c r="AU71" s="154"/>
      <c r="AV71" s="154"/>
    </row>
    <row r="72" spans="1:48" ht="20.100000000000001" customHeight="1" x14ac:dyDescent="0.4">
      <c r="A72" s="193"/>
      <c r="B72" s="42" t="s">
        <v>223</v>
      </c>
      <c r="C72" s="43">
        <f>授業づくり!E71</f>
        <v>0</v>
      </c>
      <c r="D72" s="155"/>
      <c r="E72" s="155"/>
      <c r="F72" s="155"/>
      <c r="G72" s="155"/>
      <c r="H72" s="155"/>
      <c r="I72" s="155"/>
      <c r="J72" s="155"/>
      <c r="K72" s="155"/>
      <c r="L72" s="155"/>
      <c r="M72" s="155"/>
      <c r="N72" s="155"/>
      <c r="O72" s="155"/>
      <c r="P72" s="155"/>
      <c r="Q72" s="155"/>
      <c r="R72" s="155"/>
      <c r="S72" s="155"/>
      <c r="T72" s="155"/>
      <c r="U72" s="155"/>
      <c r="V72" s="155"/>
      <c r="W72" s="155"/>
      <c r="X72" s="155"/>
      <c r="Y72" s="155"/>
      <c r="Z72" s="155"/>
      <c r="AA72" s="155"/>
      <c r="AB72" s="155"/>
      <c r="AC72" s="155"/>
      <c r="AD72" s="155"/>
      <c r="AE72" s="155"/>
      <c r="AF72" s="155"/>
      <c r="AG72" s="155"/>
      <c r="AH72" s="155"/>
      <c r="AI72" s="155"/>
      <c r="AJ72" s="155"/>
      <c r="AK72" s="155"/>
      <c r="AL72" s="155"/>
      <c r="AM72" s="155"/>
      <c r="AN72" s="155"/>
      <c r="AO72" s="155"/>
      <c r="AP72" s="155"/>
      <c r="AQ72" s="155"/>
      <c r="AR72" s="155"/>
      <c r="AS72" s="155"/>
      <c r="AT72" s="155"/>
      <c r="AU72" s="155"/>
      <c r="AV72" s="155"/>
    </row>
    <row r="73" spans="1:48" ht="20.100000000000001" customHeight="1" x14ac:dyDescent="0.4">
      <c r="A73" s="192">
        <f>顕著な教材リスト!A38</f>
        <v>0</v>
      </c>
      <c r="B73" s="40" t="s">
        <v>225</v>
      </c>
      <c r="C73" s="41">
        <f>授業づくり!E72</f>
        <v>0</v>
      </c>
      <c r="D73" s="154"/>
      <c r="E73" s="154"/>
      <c r="F73" s="154"/>
      <c r="G73" s="154"/>
      <c r="H73" s="154"/>
      <c r="I73" s="154"/>
      <c r="J73" s="154"/>
      <c r="K73" s="154"/>
      <c r="L73" s="154"/>
      <c r="M73" s="154"/>
      <c r="N73" s="154"/>
      <c r="O73" s="154"/>
      <c r="P73" s="154"/>
      <c r="Q73" s="154"/>
      <c r="R73" s="154"/>
      <c r="S73" s="154"/>
      <c r="T73" s="154"/>
      <c r="U73" s="154"/>
      <c r="V73" s="154"/>
      <c r="W73" s="154"/>
      <c r="X73" s="154"/>
      <c r="Y73" s="154"/>
      <c r="Z73" s="154"/>
      <c r="AA73" s="154"/>
      <c r="AB73" s="154"/>
      <c r="AC73" s="154"/>
      <c r="AD73" s="154"/>
      <c r="AE73" s="154"/>
      <c r="AF73" s="154"/>
      <c r="AG73" s="154"/>
      <c r="AH73" s="154"/>
      <c r="AI73" s="154"/>
      <c r="AJ73" s="154"/>
      <c r="AK73" s="154"/>
      <c r="AL73" s="154"/>
      <c r="AM73" s="154"/>
      <c r="AN73" s="154"/>
      <c r="AO73" s="154"/>
      <c r="AP73" s="154"/>
      <c r="AQ73" s="154"/>
      <c r="AR73" s="154"/>
      <c r="AS73" s="154"/>
      <c r="AT73" s="154"/>
      <c r="AU73" s="154"/>
      <c r="AV73" s="154"/>
    </row>
    <row r="74" spans="1:48" ht="20.100000000000001" customHeight="1" x14ac:dyDescent="0.4">
      <c r="A74" s="193"/>
      <c r="B74" s="42" t="s">
        <v>223</v>
      </c>
      <c r="C74" s="43">
        <f>授業づくり!E73</f>
        <v>0</v>
      </c>
      <c r="D74" s="155"/>
      <c r="E74" s="155"/>
      <c r="F74" s="155"/>
      <c r="G74" s="155"/>
      <c r="H74" s="155"/>
      <c r="I74" s="155"/>
      <c r="J74" s="155"/>
      <c r="K74" s="155"/>
      <c r="L74" s="155"/>
      <c r="M74" s="155"/>
      <c r="N74" s="155"/>
      <c r="O74" s="155"/>
      <c r="P74" s="155"/>
      <c r="Q74" s="155"/>
      <c r="R74" s="155"/>
      <c r="S74" s="155"/>
      <c r="T74" s="155"/>
      <c r="U74" s="155"/>
      <c r="V74" s="155"/>
      <c r="W74" s="155"/>
      <c r="X74" s="155"/>
      <c r="Y74" s="155"/>
      <c r="Z74" s="155"/>
      <c r="AA74" s="155"/>
      <c r="AB74" s="155"/>
      <c r="AC74" s="155"/>
      <c r="AD74" s="155"/>
      <c r="AE74" s="155"/>
      <c r="AF74" s="155"/>
      <c r="AG74" s="155"/>
      <c r="AH74" s="155"/>
      <c r="AI74" s="155"/>
      <c r="AJ74" s="155"/>
      <c r="AK74" s="155"/>
      <c r="AL74" s="155"/>
      <c r="AM74" s="155"/>
      <c r="AN74" s="155"/>
      <c r="AO74" s="155"/>
      <c r="AP74" s="155"/>
      <c r="AQ74" s="155"/>
      <c r="AR74" s="155"/>
      <c r="AS74" s="155"/>
      <c r="AT74" s="155"/>
      <c r="AU74" s="155"/>
      <c r="AV74" s="155"/>
    </row>
    <row r="75" spans="1:48" x14ac:dyDescent="0.4">
      <c r="B75" s="5"/>
    </row>
  </sheetData>
  <sheetProtection algorithmName="SHA-512" hashValue="bVZMU8BgyCh/Yc+vU7RW6PTs91wJFnM4TMf/MTKdVFwljsX0NAU5Nc7rS7X/UuDHwfc4vXArqZcyiylqq9Qufw==" saltValue="U4pxTI/i83sy/d+djopLWQ==" spinCount="100000" sheet="1" objects="1" scenarios="1" selectLockedCells="1"/>
  <mergeCells count="37">
    <mergeCell ref="A65:A66"/>
    <mergeCell ref="A67:A68"/>
    <mergeCell ref="A69:A70"/>
    <mergeCell ref="A71:A72"/>
    <mergeCell ref="A73:A74"/>
    <mergeCell ref="A63:A64"/>
    <mergeCell ref="A41:A42"/>
    <mergeCell ref="A43:A44"/>
    <mergeCell ref="A45:A46"/>
    <mergeCell ref="A47:A48"/>
    <mergeCell ref="A49:A50"/>
    <mergeCell ref="A51:A52"/>
    <mergeCell ref="A53:A54"/>
    <mergeCell ref="A55:A56"/>
    <mergeCell ref="A57:A58"/>
    <mergeCell ref="A59:A60"/>
    <mergeCell ref="A61:A62"/>
    <mergeCell ref="A39:A40"/>
    <mergeCell ref="A17:A18"/>
    <mergeCell ref="A19:A20"/>
    <mergeCell ref="A21:A22"/>
    <mergeCell ref="A23:A24"/>
    <mergeCell ref="A25:A26"/>
    <mergeCell ref="A27:A28"/>
    <mergeCell ref="A29:A30"/>
    <mergeCell ref="A31:A32"/>
    <mergeCell ref="A33:A34"/>
    <mergeCell ref="A35:A36"/>
    <mergeCell ref="A37:A38"/>
    <mergeCell ref="A15:A16"/>
    <mergeCell ref="A3:C3"/>
    <mergeCell ref="B4:C4"/>
    <mergeCell ref="A5:A6"/>
    <mergeCell ref="A7:A8"/>
    <mergeCell ref="A9:A10"/>
    <mergeCell ref="A11:A12"/>
    <mergeCell ref="A13:A14"/>
  </mergeCells>
  <phoneticPr fontId="1"/>
  <dataValidations count="1">
    <dataValidation type="list" allowBlank="1" showInputMessage="1" showErrorMessage="1" sqref="D5:AV74" xr:uid="{4AD5D714-6A2E-FC4C-9298-F337E6EF01A4}">
      <formula1>"◎"</formula1>
    </dataValidation>
  </dataValidations>
  <pageMargins left="0.7" right="0.7" top="0.75" bottom="0.75" header="0.3" footer="0.3"/>
  <pageSetup paperSize="9" scale="31" orientation="portrait" horizontalDpi="0" verticalDpi="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5B174-1023-49E7-AD1D-D4C89A5CC228}">
  <sheetPr>
    <tabColor theme="9" tint="-0.249977111117893"/>
    <pageSetUpPr fitToPage="1"/>
  </sheetPr>
  <dimension ref="A1:AU92"/>
  <sheetViews>
    <sheetView showGridLines="0" zoomScaleNormal="100" workbookViewId="0">
      <pane ySplit="4" topLeftCell="A5" activePane="bottomLeft" state="frozen"/>
      <selection pane="bottomLeft" activeCell="C5" sqref="C5"/>
    </sheetView>
  </sheetViews>
  <sheetFormatPr defaultColWidth="8.875" defaultRowHeight="18.75" x14ac:dyDescent="0.4"/>
  <cols>
    <col min="1" max="1" width="22.375" style="9" customWidth="1"/>
    <col min="2" max="2" width="22.125" style="8" customWidth="1"/>
    <col min="3" max="47" width="15.875" customWidth="1"/>
  </cols>
  <sheetData>
    <row r="1" spans="1:47" s="10" customFormat="1" ht="19.5" x14ac:dyDescent="0.4">
      <c r="A1" s="31" t="s">
        <v>203</v>
      </c>
      <c r="B1" s="32"/>
      <c r="C1" s="32"/>
      <c r="D1" s="32"/>
      <c r="E1" s="32"/>
      <c r="F1" s="32"/>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row>
    <row r="2" spans="1:47" s="11" customFormat="1" ht="50.1" customHeight="1" x14ac:dyDescent="0.4">
      <c r="A2" s="34" t="s">
        <v>243</v>
      </c>
      <c r="B2" s="35"/>
      <c r="C2" s="35"/>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row>
    <row r="3" spans="1:47" ht="20.100000000000001" customHeight="1" x14ac:dyDescent="0.4">
      <c r="A3" s="199"/>
      <c r="B3" s="200"/>
      <c r="C3" s="52">
        <v>1</v>
      </c>
      <c r="D3" s="37">
        <v>2</v>
      </c>
      <c r="E3" s="37">
        <v>3</v>
      </c>
      <c r="F3" s="37">
        <v>4</v>
      </c>
      <c r="G3" s="37">
        <v>5</v>
      </c>
      <c r="H3" s="37">
        <v>6</v>
      </c>
      <c r="I3" s="37">
        <v>7</v>
      </c>
      <c r="J3" s="37">
        <v>8</v>
      </c>
      <c r="K3" s="37">
        <v>9</v>
      </c>
      <c r="L3" s="37">
        <v>10</v>
      </c>
      <c r="M3" s="37">
        <v>11</v>
      </c>
      <c r="N3" s="37">
        <v>12</v>
      </c>
      <c r="O3" s="37">
        <v>13</v>
      </c>
      <c r="P3" s="37">
        <v>14</v>
      </c>
      <c r="Q3" s="37">
        <v>15</v>
      </c>
      <c r="R3" s="37">
        <v>16</v>
      </c>
      <c r="S3" s="37">
        <v>17</v>
      </c>
      <c r="T3" s="37">
        <v>18</v>
      </c>
      <c r="U3" s="37">
        <v>19</v>
      </c>
      <c r="V3" s="37">
        <v>20</v>
      </c>
      <c r="W3" s="37">
        <v>21</v>
      </c>
      <c r="X3" s="37">
        <v>22</v>
      </c>
      <c r="Y3" s="37">
        <v>23</v>
      </c>
      <c r="Z3" s="37">
        <v>24</v>
      </c>
      <c r="AA3" s="37">
        <v>25</v>
      </c>
      <c r="AB3" s="37">
        <v>26</v>
      </c>
      <c r="AC3" s="37">
        <v>27</v>
      </c>
      <c r="AD3" s="37">
        <v>28</v>
      </c>
      <c r="AE3" s="37">
        <v>29</v>
      </c>
      <c r="AF3" s="37">
        <v>30</v>
      </c>
      <c r="AG3" s="37">
        <v>31</v>
      </c>
      <c r="AH3" s="37">
        <v>32</v>
      </c>
      <c r="AI3" s="37">
        <v>33</v>
      </c>
      <c r="AJ3" s="37">
        <v>34</v>
      </c>
      <c r="AK3" s="37">
        <v>35</v>
      </c>
      <c r="AL3" s="37">
        <v>36</v>
      </c>
      <c r="AM3" s="37">
        <v>37</v>
      </c>
      <c r="AN3" s="37">
        <v>38</v>
      </c>
      <c r="AO3" s="37">
        <v>39</v>
      </c>
      <c r="AP3" s="37">
        <v>40</v>
      </c>
      <c r="AQ3" s="37">
        <v>41</v>
      </c>
      <c r="AR3" s="37">
        <v>42</v>
      </c>
      <c r="AS3" s="37">
        <v>43</v>
      </c>
      <c r="AT3" s="37">
        <v>44</v>
      </c>
      <c r="AU3" s="37">
        <v>45</v>
      </c>
    </row>
    <row r="4" spans="1:47" ht="110.1" customHeight="1" x14ac:dyDescent="0.4">
      <c r="A4" s="39" t="s">
        <v>196</v>
      </c>
      <c r="B4" s="60" t="s">
        <v>197</v>
      </c>
      <c r="C4" s="51" t="str">
        <f>名簿管理!B5</f>
        <v>あい　うえお</v>
      </c>
      <c r="D4" s="51" t="str">
        <f>名簿管理!B6</f>
        <v>かき　くけこ</v>
      </c>
      <c r="E4" s="51" t="str">
        <f>名簿管理!B7</f>
        <v>さしす　せそ</v>
      </c>
      <c r="F4" s="51">
        <f>名簿管理!B8</f>
        <v>0</v>
      </c>
      <c r="G4" s="51">
        <f>名簿管理!B9</f>
        <v>0</v>
      </c>
      <c r="H4" s="51">
        <f>名簿管理!B10</f>
        <v>0</v>
      </c>
      <c r="I4" s="51">
        <f>名簿管理!B11</f>
        <v>0</v>
      </c>
      <c r="J4" s="51">
        <f>名簿管理!B12</f>
        <v>0</v>
      </c>
      <c r="K4" s="51">
        <f>名簿管理!B13</f>
        <v>0</v>
      </c>
      <c r="L4" s="51">
        <f>名簿管理!B14</f>
        <v>0</v>
      </c>
      <c r="M4" s="51">
        <f>名簿管理!B15</f>
        <v>0</v>
      </c>
      <c r="N4" s="51">
        <f>名簿管理!B16</f>
        <v>0</v>
      </c>
      <c r="O4" s="51">
        <f>名簿管理!B17</f>
        <v>0</v>
      </c>
      <c r="P4" s="51">
        <f>名簿管理!B18</f>
        <v>0</v>
      </c>
      <c r="Q4" s="51">
        <f>名簿管理!B19</f>
        <v>0</v>
      </c>
      <c r="R4" s="51">
        <f>名簿管理!B20</f>
        <v>0</v>
      </c>
      <c r="S4" s="51">
        <f>名簿管理!B21</f>
        <v>0</v>
      </c>
      <c r="T4" s="51">
        <f>名簿管理!B22</f>
        <v>0</v>
      </c>
      <c r="U4" s="51">
        <f>名簿管理!B23</f>
        <v>0</v>
      </c>
      <c r="V4" s="51">
        <f>名簿管理!B24</f>
        <v>0</v>
      </c>
      <c r="W4" s="51">
        <f>名簿管理!B25</f>
        <v>0</v>
      </c>
      <c r="X4" s="51">
        <f>名簿管理!B26</f>
        <v>0</v>
      </c>
      <c r="Y4" s="51">
        <f>名簿管理!B27</f>
        <v>0</v>
      </c>
      <c r="Z4" s="51">
        <f>名簿管理!B28</f>
        <v>0</v>
      </c>
      <c r="AA4" s="51">
        <f>名簿管理!B29</f>
        <v>0</v>
      </c>
      <c r="AB4" s="51">
        <f>名簿管理!B30</f>
        <v>0</v>
      </c>
      <c r="AC4" s="51">
        <f>名簿管理!B31</f>
        <v>0</v>
      </c>
      <c r="AD4" s="51">
        <f>名簿管理!B32</f>
        <v>0</v>
      </c>
      <c r="AE4" s="51">
        <f>名簿管理!B33</f>
        <v>0</v>
      </c>
      <c r="AF4" s="51">
        <f>名簿管理!B34</f>
        <v>0</v>
      </c>
      <c r="AG4" s="51">
        <f>名簿管理!B35</f>
        <v>0</v>
      </c>
      <c r="AH4" s="51">
        <f>名簿管理!B36</f>
        <v>0</v>
      </c>
      <c r="AI4" s="51">
        <f>名簿管理!B37</f>
        <v>0</v>
      </c>
      <c r="AJ4" s="51">
        <f>名簿管理!B38</f>
        <v>0</v>
      </c>
      <c r="AK4" s="51">
        <f>名簿管理!B39</f>
        <v>0</v>
      </c>
      <c r="AL4" s="51">
        <f>名簿管理!B40</f>
        <v>0</v>
      </c>
      <c r="AM4" s="51">
        <f>名簿管理!B41</f>
        <v>0</v>
      </c>
      <c r="AN4" s="51">
        <f>名簿管理!B42</f>
        <v>0</v>
      </c>
      <c r="AO4" s="51">
        <f>名簿管理!B43</f>
        <v>0</v>
      </c>
      <c r="AP4" s="51">
        <f>名簿管理!B44</f>
        <v>0</v>
      </c>
      <c r="AQ4" s="51">
        <f>名簿管理!B45</f>
        <v>0</v>
      </c>
      <c r="AR4" s="51">
        <f>名簿管理!B46</f>
        <v>0</v>
      </c>
      <c r="AS4" s="51">
        <f>名簿管理!B47</f>
        <v>0</v>
      </c>
      <c r="AT4" s="51">
        <f>名簿管理!B48</f>
        <v>0</v>
      </c>
      <c r="AU4" s="51">
        <f>名簿管理!B49</f>
        <v>0</v>
      </c>
    </row>
    <row r="5" spans="1:47" x14ac:dyDescent="0.4">
      <c r="A5" s="192" t="str">
        <f>顕著な教材リスト!A4</f>
        <v>1どうとくが始まるよ</v>
      </c>
      <c r="B5" s="44" t="s">
        <v>225</v>
      </c>
      <c r="C5" s="156" t="s">
        <v>71</v>
      </c>
      <c r="D5" s="156" t="s">
        <v>75</v>
      </c>
      <c r="E5" s="156" t="s">
        <v>77</v>
      </c>
      <c r="F5" s="158"/>
      <c r="G5" s="158"/>
      <c r="H5" s="158"/>
      <c r="I5" s="158"/>
      <c r="J5" s="158"/>
      <c r="K5" s="158"/>
      <c r="L5" s="158"/>
      <c r="M5" s="158"/>
      <c r="N5" s="158"/>
      <c r="O5" s="158"/>
      <c r="P5" s="158"/>
      <c r="Q5" s="158"/>
      <c r="R5" s="158"/>
      <c r="S5" s="158"/>
      <c r="T5" s="158"/>
      <c r="U5" s="158"/>
      <c r="V5" s="158"/>
      <c r="W5" s="158"/>
      <c r="X5" s="158"/>
      <c r="Y5" s="158"/>
      <c r="Z5" s="158"/>
      <c r="AA5" s="158"/>
      <c r="AB5" s="158"/>
      <c r="AC5" s="158"/>
      <c r="AD5" s="158"/>
      <c r="AE5" s="158"/>
      <c r="AF5" s="158"/>
      <c r="AG5" s="158"/>
      <c r="AH5" s="158"/>
      <c r="AI5" s="158"/>
      <c r="AJ5" s="158"/>
      <c r="AK5" s="158"/>
      <c r="AL5" s="158"/>
      <c r="AM5" s="158"/>
      <c r="AN5" s="158"/>
      <c r="AO5" s="158"/>
      <c r="AP5" s="158"/>
      <c r="AQ5" s="158"/>
      <c r="AR5" s="158"/>
      <c r="AS5" s="158"/>
      <c r="AT5" s="158"/>
      <c r="AU5" s="158"/>
    </row>
    <row r="6" spans="1:47" x14ac:dyDescent="0.4">
      <c r="A6" s="193"/>
      <c r="B6" s="46" t="s">
        <v>223</v>
      </c>
      <c r="C6" s="157" t="s">
        <v>82</v>
      </c>
      <c r="D6" s="157" t="s">
        <v>82</v>
      </c>
      <c r="E6" s="157" t="s">
        <v>81</v>
      </c>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159"/>
      <c r="AO6" s="159"/>
      <c r="AP6" s="159"/>
      <c r="AQ6" s="159"/>
      <c r="AR6" s="159"/>
      <c r="AS6" s="159"/>
      <c r="AT6" s="159"/>
      <c r="AU6" s="159"/>
    </row>
    <row r="7" spans="1:47" x14ac:dyDescent="0.4">
      <c r="A7" s="203" t="str">
        <f>顕著な教材リスト!A5</f>
        <v>2あいさつ名人</v>
      </c>
      <c r="B7" s="53" t="s">
        <v>225</v>
      </c>
      <c r="C7" s="156"/>
      <c r="D7" s="156"/>
      <c r="E7" s="156"/>
      <c r="F7" s="158"/>
      <c r="G7" s="158"/>
      <c r="H7" s="158"/>
      <c r="I7" s="158"/>
      <c r="J7" s="158"/>
      <c r="K7" s="158"/>
      <c r="L7" s="158"/>
      <c r="M7" s="158"/>
      <c r="N7" s="158"/>
      <c r="O7" s="158"/>
      <c r="P7" s="158"/>
      <c r="Q7" s="158"/>
      <c r="R7" s="158"/>
      <c r="S7" s="158"/>
      <c r="T7" s="158"/>
      <c r="U7" s="158"/>
      <c r="V7" s="158"/>
      <c r="W7" s="158"/>
      <c r="X7" s="158"/>
      <c r="Y7" s="158"/>
      <c r="Z7" s="158"/>
      <c r="AA7" s="158"/>
      <c r="AB7" s="158"/>
      <c r="AC7" s="158"/>
      <c r="AD7" s="158"/>
      <c r="AE7" s="158"/>
      <c r="AF7" s="158"/>
      <c r="AG7" s="158"/>
      <c r="AH7" s="158"/>
      <c r="AI7" s="158"/>
      <c r="AJ7" s="158"/>
      <c r="AK7" s="158"/>
      <c r="AL7" s="158"/>
      <c r="AM7" s="158"/>
      <c r="AN7" s="158"/>
      <c r="AO7" s="158"/>
      <c r="AP7" s="158"/>
      <c r="AQ7" s="158"/>
      <c r="AR7" s="158"/>
      <c r="AS7" s="158"/>
      <c r="AT7" s="158"/>
      <c r="AU7" s="158"/>
    </row>
    <row r="8" spans="1:47" x14ac:dyDescent="0.4">
      <c r="A8" s="204"/>
      <c r="B8" s="107" t="s">
        <v>223</v>
      </c>
      <c r="C8" s="157"/>
      <c r="D8" s="157"/>
      <c r="E8" s="157"/>
      <c r="F8" s="159"/>
      <c r="G8" s="159"/>
      <c r="H8" s="159"/>
      <c r="I8" s="159"/>
      <c r="J8" s="159"/>
      <c r="K8" s="159"/>
      <c r="L8" s="159"/>
      <c r="M8" s="159"/>
      <c r="N8" s="159"/>
      <c r="O8" s="159"/>
      <c r="P8" s="159"/>
      <c r="Q8" s="159"/>
      <c r="R8" s="159"/>
      <c r="S8" s="159"/>
      <c r="T8" s="159"/>
      <c r="U8" s="159"/>
      <c r="V8" s="159"/>
      <c r="W8" s="159"/>
      <c r="X8" s="159"/>
      <c r="Y8" s="159"/>
      <c r="Z8" s="159"/>
      <c r="AA8" s="159"/>
      <c r="AB8" s="159"/>
      <c r="AC8" s="159"/>
      <c r="AD8" s="159"/>
      <c r="AE8" s="159"/>
      <c r="AF8" s="159"/>
      <c r="AG8" s="159"/>
      <c r="AH8" s="159"/>
      <c r="AI8" s="159"/>
      <c r="AJ8" s="159"/>
      <c r="AK8" s="159"/>
      <c r="AL8" s="159"/>
      <c r="AM8" s="159"/>
      <c r="AN8" s="159"/>
      <c r="AO8" s="159"/>
      <c r="AP8" s="159"/>
      <c r="AQ8" s="159"/>
      <c r="AR8" s="159"/>
      <c r="AS8" s="159"/>
      <c r="AT8" s="159"/>
      <c r="AU8" s="159"/>
    </row>
    <row r="9" spans="1:47" x14ac:dyDescent="0.4">
      <c r="A9" s="192" t="str">
        <f>顕著な教材リスト!A6</f>
        <v>3きらきらカード</v>
      </c>
      <c r="B9" s="44" t="s">
        <v>225</v>
      </c>
      <c r="C9" s="156"/>
      <c r="D9" s="156"/>
      <c r="E9" s="156"/>
      <c r="F9" s="158"/>
      <c r="G9" s="158"/>
      <c r="H9" s="158"/>
      <c r="I9" s="158"/>
      <c r="J9" s="158"/>
      <c r="K9" s="158"/>
      <c r="L9" s="158"/>
      <c r="M9" s="158"/>
      <c r="N9" s="158"/>
      <c r="O9" s="158"/>
      <c r="P9" s="158"/>
      <c r="Q9" s="158"/>
      <c r="R9" s="158"/>
      <c r="S9" s="158"/>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row>
    <row r="10" spans="1:47" x14ac:dyDescent="0.4">
      <c r="A10" s="204"/>
      <c r="B10" s="46" t="s">
        <v>223</v>
      </c>
      <c r="C10" s="157"/>
      <c r="D10" s="157"/>
      <c r="E10" s="157"/>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159"/>
      <c r="AH10" s="159"/>
      <c r="AI10" s="159"/>
      <c r="AJ10" s="159"/>
      <c r="AK10" s="159"/>
      <c r="AL10" s="159"/>
      <c r="AM10" s="159"/>
      <c r="AN10" s="159"/>
      <c r="AO10" s="159"/>
      <c r="AP10" s="159"/>
      <c r="AQ10" s="159"/>
      <c r="AR10" s="159"/>
      <c r="AS10" s="159"/>
      <c r="AT10" s="159"/>
      <c r="AU10" s="159"/>
    </row>
    <row r="11" spans="1:47" x14ac:dyDescent="0.4">
      <c r="A11" s="203" t="str">
        <f>顕著な教材リスト!A7</f>
        <v>4日曜日の公園で</v>
      </c>
      <c r="B11" s="53" t="s">
        <v>225</v>
      </c>
      <c r="C11" s="156"/>
      <c r="D11" s="156"/>
      <c r="E11" s="156"/>
      <c r="F11" s="158"/>
      <c r="G11" s="158"/>
      <c r="H11" s="158"/>
      <c r="I11" s="158"/>
      <c r="J11" s="158"/>
      <c r="K11" s="158"/>
      <c r="L11" s="158"/>
      <c r="M11" s="158"/>
      <c r="N11" s="158"/>
      <c r="O11" s="158"/>
      <c r="P11" s="158"/>
      <c r="Q11" s="158"/>
      <c r="R11" s="158"/>
      <c r="S11" s="158"/>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row>
    <row r="12" spans="1:47" x14ac:dyDescent="0.4">
      <c r="A12" s="204"/>
      <c r="B12" s="107" t="s">
        <v>223</v>
      </c>
      <c r="C12" s="157"/>
      <c r="D12" s="157"/>
      <c r="E12" s="157"/>
      <c r="F12" s="159"/>
      <c r="G12" s="159"/>
      <c r="H12" s="159"/>
      <c r="I12" s="159"/>
      <c r="J12" s="159"/>
      <c r="K12" s="159"/>
      <c r="L12" s="159"/>
      <c r="M12" s="159"/>
      <c r="N12" s="159"/>
      <c r="O12" s="159"/>
      <c r="P12" s="159"/>
      <c r="Q12" s="159"/>
      <c r="R12" s="159"/>
      <c r="S12" s="159"/>
      <c r="T12" s="159"/>
      <c r="U12" s="159"/>
      <c r="V12" s="159"/>
      <c r="W12" s="159"/>
      <c r="X12" s="159"/>
      <c r="Y12" s="159"/>
      <c r="Z12" s="159"/>
      <c r="AA12" s="159"/>
      <c r="AB12" s="159"/>
      <c r="AC12" s="159"/>
      <c r="AD12" s="159"/>
      <c r="AE12" s="159"/>
      <c r="AF12" s="159"/>
      <c r="AG12" s="159"/>
      <c r="AH12" s="159"/>
      <c r="AI12" s="159"/>
      <c r="AJ12" s="159"/>
      <c r="AK12" s="159"/>
      <c r="AL12" s="159"/>
      <c r="AM12" s="159"/>
      <c r="AN12" s="159"/>
      <c r="AO12" s="159"/>
      <c r="AP12" s="159"/>
      <c r="AQ12" s="159"/>
      <c r="AR12" s="159"/>
      <c r="AS12" s="159"/>
      <c r="AT12" s="159"/>
      <c r="AU12" s="159"/>
    </row>
    <row r="13" spans="1:47" x14ac:dyDescent="0.4">
      <c r="A13" s="192" t="str">
        <f>顕著な教材リスト!A8</f>
        <v>5道夫とぼく</v>
      </c>
      <c r="B13" s="44" t="s">
        <v>225</v>
      </c>
      <c r="C13" s="156"/>
      <c r="D13" s="156"/>
      <c r="E13" s="156"/>
      <c r="F13" s="158"/>
      <c r="G13" s="158"/>
      <c r="H13" s="158"/>
      <c r="I13" s="158"/>
      <c r="J13" s="158"/>
      <c r="K13" s="158"/>
      <c r="L13" s="158"/>
      <c r="M13" s="158"/>
      <c r="N13" s="158"/>
      <c r="O13" s="158"/>
      <c r="P13" s="158"/>
      <c r="Q13" s="158"/>
      <c r="R13" s="158"/>
      <c r="S13" s="158"/>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row>
    <row r="14" spans="1:47" x14ac:dyDescent="0.4">
      <c r="A14" s="204"/>
      <c r="B14" s="46" t="s">
        <v>223</v>
      </c>
      <c r="C14" s="157"/>
      <c r="D14" s="157"/>
      <c r="E14" s="157"/>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row>
    <row r="15" spans="1:47" x14ac:dyDescent="0.4">
      <c r="A15" s="203">
        <f>顕著な教材リスト!A9</f>
        <v>0</v>
      </c>
      <c r="B15" s="53" t="s">
        <v>225</v>
      </c>
      <c r="C15" s="158"/>
      <c r="D15" s="158"/>
      <c r="E15" s="158"/>
      <c r="F15" s="158"/>
      <c r="G15" s="158"/>
      <c r="H15" s="158"/>
      <c r="I15" s="158"/>
      <c r="J15" s="158"/>
      <c r="K15" s="158"/>
      <c r="L15" s="158"/>
      <c r="M15" s="158"/>
      <c r="N15" s="158"/>
      <c r="O15" s="158"/>
      <c r="P15" s="158"/>
      <c r="Q15" s="158"/>
      <c r="R15" s="158"/>
      <c r="S15" s="158"/>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row>
    <row r="16" spans="1:47" x14ac:dyDescent="0.4">
      <c r="A16" s="204"/>
      <c r="B16" s="107" t="s">
        <v>223</v>
      </c>
      <c r="C16" s="159"/>
      <c r="D16" s="159"/>
      <c r="E16" s="159"/>
      <c r="F16" s="159"/>
      <c r="G16" s="159"/>
      <c r="H16" s="159"/>
      <c r="I16" s="159"/>
      <c r="J16" s="159"/>
      <c r="K16" s="159"/>
      <c r="L16" s="159"/>
      <c r="M16" s="159"/>
      <c r="N16" s="159"/>
      <c r="O16" s="159"/>
      <c r="P16" s="159"/>
      <c r="Q16" s="159"/>
      <c r="R16" s="159"/>
      <c r="S16" s="159"/>
      <c r="T16" s="159"/>
      <c r="U16" s="159"/>
      <c r="V16" s="159"/>
      <c r="W16" s="159"/>
      <c r="X16" s="159"/>
      <c r="Y16" s="159"/>
      <c r="Z16" s="159"/>
      <c r="AA16" s="159"/>
      <c r="AB16" s="159"/>
      <c r="AC16" s="159"/>
      <c r="AD16" s="159"/>
      <c r="AE16" s="159"/>
      <c r="AF16" s="159"/>
      <c r="AG16" s="159"/>
      <c r="AH16" s="159"/>
      <c r="AI16" s="159"/>
      <c r="AJ16" s="159"/>
      <c r="AK16" s="159"/>
      <c r="AL16" s="159"/>
      <c r="AM16" s="159"/>
      <c r="AN16" s="159"/>
      <c r="AO16" s="159"/>
      <c r="AP16" s="159"/>
      <c r="AQ16" s="159"/>
      <c r="AR16" s="159"/>
      <c r="AS16" s="159"/>
      <c r="AT16" s="159"/>
      <c r="AU16" s="159"/>
    </row>
    <row r="17" spans="1:47" x14ac:dyDescent="0.4">
      <c r="A17" s="192">
        <f>顕著な教材リスト!A10</f>
        <v>0</v>
      </c>
      <c r="B17" s="44" t="s">
        <v>225</v>
      </c>
      <c r="C17" s="158"/>
      <c r="D17" s="158"/>
      <c r="E17" s="158"/>
      <c r="F17" s="158"/>
      <c r="G17" s="158"/>
      <c r="H17" s="158"/>
      <c r="I17" s="158"/>
      <c r="J17" s="158"/>
      <c r="K17" s="158"/>
      <c r="L17" s="158"/>
      <c r="M17" s="158"/>
      <c r="N17" s="158"/>
      <c r="O17" s="158"/>
      <c r="P17" s="158"/>
      <c r="Q17" s="158"/>
      <c r="R17" s="158"/>
      <c r="S17" s="158"/>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row>
    <row r="18" spans="1:47" x14ac:dyDescent="0.4">
      <c r="A18" s="204"/>
      <c r="B18" s="46" t="s">
        <v>223</v>
      </c>
      <c r="C18" s="159"/>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59"/>
      <c r="AQ18" s="159"/>
      <c r="AR18" s="159"/>
      <c r="AS18" s="159"/>
      <c r="AT18" s="159"/>
      <c r="AU18" s="159"/>
    </row>
    <row r="19" spans="1:47" x14ac:dyDescent="0.4">
      <c r="A19" s="203">
        <f>顕著な教材リスト!A11</f>
        <v>0</v>
      </c>
      <c r="B19" s="53" t="s">
        <v>225</v>
      </c>
      <c r="C19" s="158"/>
      <c r="D19" s="158"/>
      <c r="E19" s="158"/>
      <c r="F19" s="158"/>
      <c r="G19" s="158"/>
      <c r="H19" s="158"/>
      <c r="I19" s="158"/>
      <c r="J19" s="158"/>
      <c r="K19" s="158"/>
      <c r="L19" s="158"/>
      <c r="M19" s="158"/>
      <c r="N19" s="158"/>
      <c r="O19" s="158"/>
      <c r="P19" s="158"/>
      <c r="Q19" s="158"/>
      <c r="R19" s="158"/>
      <c r="S19" s="158"/>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row>
    <row r="20" spans="1:47" x14ac:dyDescent="0.4">
      <c r="A20" s="204"/>
      <c r="B20" s="107" t="s">
        <v>223</v>
      </c>
      <c r="C20" s="159"/>
      <c r="D20" s="159"/>
      <c r="E20" s="159"/>
      <c r="F20" s="159"/>
      <c r="G20" s="159"/>
      <c r="H20" s="159"/>
      <c r="I20" s="159"/>
      <c r="J20" s="159"/>
      <c r="K20" s="159"/>
      <c r="L20" s="159"/>
      <c r="M20" s="159"/>
      <c r="N20" s="159"/>
      <c r="O20" s="159"/>
      <c r="P20" s="159"/>
      <c r="Q20" s="159"/>
      <c r="R20" s="159"/>
      <c r="S20" s="159"/>
      <c r="T20" s="159"/>
      <c r="U20" s="159"/>
      <c r="V20" s="159"/>
      <c r="W20" s="159"/>
      <c r="X20" s="159"/>
      <c r="Y20" s="159"/>
      <c r="Z20" s="159"/>
      <c r="AA20" s="159"/>
      <c r="AB20" s="159"/>
      <c r="AC20" s="159"/>
      <c r="AD20" s="159"/>
      <c r="AE20" s="159"/>
      <c r="AF20" s="159"/>
      <c r="AG20" s="159"/>
      <c r="AH20" s="159"/>
      <c r="AI20" s="159"/>
      <c r="AJ20" s="159"/>
      <c r="AK20" s="159"/>
      <c r="AL20" s="159"/>
      <c r="AM20" s="159"/>
      <c r="AN20" s="159"/>
      <c r="AO20" s="159"/>
      <c r="AP20" s="159"/>
      <c r="AQ20" s="159"/>
      <c r="AR20" s="159"/>
      <c r="AS20" s="159"/>
      <c r="AT20" s="159"/>
      <c r="AU20" s="159"/>
    </row>
    <row r="21" spans="1:47" x14ac:dyDescent="0.4">
      <c r="A21" s="192">
        <f>顕著な教材リスト!A12</f>
        <v>0</v>
      </c>
      <c r="B21" s="44" t="s">
        <v>225</v>
      </c>
      <c r="C21" s="158"/>
      <c r="D21" s="158"/>
      <c r="E21" s="158"/>
      <c r="F21" s="158"/>
      <c r="G21" s="158"/>
      <c r="H21" s="158"/>
      <c r="I21" s="158"/>
      <c r="J21" s="158"/>
      <c r="K21" s="158"/>
      <c r="L21" s="158"/>
      <c r="M21" s="158"/>
      <c r="N21" s="158"/>
      <c r="O21" s="158"/>
      <c r="P21" s="158"/>
      <c r="Q21" s="158"/>
      <c r="R21" s="158"/>
      <c r="S21" s="158"/>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row>
    <row r="22" spans="1:47" x14ac:dyDescent="0.4">
      <c r="A22" s="204"/>
      <c r="B22" s="46" t="s">
        <v>223</v>
      </c>
      <c r="C22" s="159"/>
      <c r="D22" s="159"/>
      <c r="E22" s="159"/>
      <c r="F22" s="159"/>
      <c r="G22" s="159"/>
      <c r="H22" s="159"/>
      <c r="I22" s="159"/>
      <c r="J22" s="159"/>
      <c r="K22" s="159"/>
      <c r="L22" s="159"/>
      <c r="M22" s="159"/>
      <c r="N22" s="159"/>
      <c r="O22" s="159"/>
      <c r="P22" s="159"/>
      <c r="Q22" s="159"/>
      <c r="R22" s="159"/>
      <c r="S22" s="159"/>
      <c r="T22" s="159"/>
      <c r="U22" s="159"/>
      <c r="V22" s="159"/>
      <c r="W22" s="159"/>
      <c r="X22" s="159"/>
      <c r="Y22" s="159"/>
      <c r="Z22" s="159"/>
      <c r="AA22" s="159"/>
      <c r="AB22" s="159"/>
      <c r="AC22" s="159"/>
      <c r="AD22" s="159"/>
      <c r="AE22" s="159"/>
      <c r="AF22" s="159"/>
      <c r="AG22" s="159"/>
      <c r="AH22" s="159"/>
      <c r="AI22" s="159"/>
      <c r="AJ22" s="159"/>
      <c r="AK22" s="159"/>
      <c r="AL22" s="159"/>
      <c r="AM22" s="159"/>
      <c r="AN22" s="159"/>
      <c r="AO22" s="159"/>
      <c r="AP22" s="159"/>
      <c r="AQ22" s="159"/>
      <c r="AR22" s="159"/>
      <c r="AS22" s="159"/>
      <c r="AT22" s="159"/>
      <c r="AU22" s="159"/>
    </row>
    <row r="23" spans="1:47" x14ac:dyDescent="0.4">
      <c r="A23" s="203">
        <f>顕著な教材リスト!A13</f>
        <v>0</v>
      </c>
      <c r="B23" s="53" t="s">
        <v>225</v>
      </c>
      <c r="C23" s="158"/>
      <c r="D23" s="158"/>
      <c r="E23" s="158"/>
      <c r="F23" s="158"/>
      <c r="G23" s="158"/>
      <c r="H23" s="158"/>
      <c r="I23" s="158"/>
      <c r="J23" s="158"/>
      <c r="K23" s="158"/>
      <c r="L23" s="158"/>
      <c r="M23" s="158"/>
      <c r="N23" s="158"/>
      <c r="O23" s="158"/>
      <c r="P23" s="158"/>
      <c r="Q23" s="158"/>
      <c r="R23" s="158"/>
      <c r="S23" s="158"/>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row>
    <row r="24" spans="1:47" x14ac:dyDescent="0.4">
      <c r="A24" s="204"/>
      <c r="B24" s="107" t="s">
        <v>223</v>
      </c>
      <c r="C24" s="159"/>
      <c r="D24" s="159"/>
      <c r="E24" s="159"/>
      <c r="F24" s="159"/>
      <c r="G24" s="159"/>
      <c r="H24" s="159"/>
      <c r="I24" s="159"/>
      <c r="J24" s="159"/>
      <c r="K24" s="159"/>
      <c r="L24" s="159"/>
      <c r="M24" s="159"/>
      <c r="N24" s="159"/>
      <c r="O24" s="159"/>
      <c r="P24" s="159"/>
      <c r="Q24" s="159"/>
      <c r="R24" s="159"/>
      <c r="S24" s="159"/>
      <c r="T24" s="159"/>
      <c r="U24" s="159"/>
      <c r="V24" s="159"/>
      <c r="W24" s="159"/>
      <c r="X24" s="159"/>
      <c r="Y24" s="159"/>
      <c r="Z24" s="159"/>
      <c r="AA24" s="159"/>
      <c r="AB24" s="159"/>
      <c r="AC24" s="159"/>
      <c r="AD24" s="159"/>
      <c r="AE24" s="159"/>
      <c r="AF24" s="159"/>
      <c r="AG24" s="159"/>
      <c r="AH24" s="159"/>
      <c r="AI24" s="159"/>
      <c r="AJ24" s="159"/>
      <c r="AK24" s="159"/>
      <c r="AL24" s="159"/>
      <c r="AM24" s="159"/>
      <c r="AN24" s="159"/>
      <c r="AO24" s="159"/>
      <c r="AP24" s="159"/>
      <c r="AQ24" s="159"/>
      <c r="AR24" s="159"/>
      <c r="AS24" s="159"/>
      <c r="AT24" s="159"/>
      <c r="AU24" s="159"/>
    </row>
    <row r="25" spans="1:47" x14ac:dyDescent="0.4">
      <c r="A25" s="192">
        <f>顕著な教材リスト!A14</f>
        <v>0</v>
      </c>
      <c r="B25" s="44" t="s">
        <v>225</v>
      </c>
      <c r="C25" s="158"/>
      <c r="D25" s="158"/>
      <c r="E25" s="158"/>
      <c r="F25" s="158"/>
      <c r="G25" s="158"/>
      <c r="H25" s="158"/>
      <c r="I25" s="158"/>
      <c r="J25" s="158"/>
      <c r="K25" s="158"/>
      <c r="L25" s="158"/>
      <c r="M25" s="158"/>
      <c r="N25" s="158"/>
      <c r="O25" s="158"/>
      <c r="P25" s="158"/>
      <c r="Q25" s="158"/>
      <c r="R25" s="158"/>
      <c r="S25" s="158"/>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row>
    <row r="26" spans="1:47" x14ac:dyDescent="0.4">
      <c r="A26" s="204"/>
      <c r="B26" s="46" t="s">
        <v>223</v>
      </c>
      <c r="C26" s="159"/>
      <c r="D26" s="159"/>
      <c r="E26" s="159"/>
      <c r="F26" s="159"/>
      <c r="G26" s="159"/>
      <c r="H26" s="159"/>
      <c r="I26" s="159"/>
      <c r="J26" s="159"/>
      <c r="K26" s="159"/>
      <c r="L26" s="159"/>
      <c r="M26" s="159"/>
      <c r="N26" s="159"/>
      <c r="O26" s="159"/>
      <c r="P26" s="159"/>
      <c r="Q26" s="159"/>
      <c r="R26" s="159"/>
      <c r="S26" s="159"/>
      <c r="T26" s="159"/>
      <c r="U26" s="159"/>
      <c r="V26" s="159"/>
      <c r="W26" s="159"/>
      <c r="X26" s="159"/>
      <c r="Y26" s="159"/>
      <c r="Z26" s="159"/>
      <c r="AA26" s="159"/>
      <c r="AB26" s="159"/>
      <c r="AC26" s="159"/>
      <c r="AD26" s="159"/>
      <c r="AE26" s="159"/>
      <c r="AF26" s="159"/>
      <c r="AG26" s="159"/>
      <c r="AH26" s="159"/>
      <c r="AI26" s="159"/>
      <c r="AJ26" s="159"/>
      <c r="AK26" s="159"/>
      <c r="AL26" s="159"/>
      <c r="AM26" s="159"/>
      <c r="AN26" s="159"/>
      <c r="AO26" s="159"/>
      <c r="AP26" s="159"/>
      <c r="AQ26" s="159"/>
      <c r="AR26" s="159"/>
      <c r="AS26" s="159"/>
      <c r="AT26" s="159"/>
      <c r="AU26" s="159"/>
    </row>
    <row r="27" spans="1:47" x14ac:dyDescent="0.4">
      <c r="A27" s="203">
        <f>顕著な教材リスト!A15</f>
        <v>0</v>
      </c>
      <c r="B27" s="53" t="s">
        <v>225</v>
      </c>
      <c r="C27" s="158"/>
      <c r="D27" s="158"/>
      <c r="E27" s="158"/>
      <c r="F27" s="158"/>
      <c r="G27" s="158"/>
      <c r="H27" s="158"/>
      <c r="I27" s="158"/>
      <c r="J27" s="158"/>
      <c r="K27" s="158"/>
      <c r="L27" s="158"/>
      <c r="M27" s="158"/>
      <c r="N27" s="158"/>
      <c r="O27" s="158"/>
      <c r="P27" s="158"/>
      <c r="Q27" s="158"/>
      <c r="R27" s="158"/>
      <c r="S27" s="158"/>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row>
    <row r="28" spans="1:47" x14ac:dyDescent="0.4">
      <c r="A28" s="204"/>
      <c r="B28" s="107" t="s">
        <v>223</v>
      </c>
      <c r="C28" s="159"/>
      <c r="D28" s="159"/>
      <c r="E28" s="159"/>
      <c r="F28" s="159"/>
      <c r="G28" s="159"/>
      <c r="H28" s="159"/>
      <c r="I28" s="159"/>
      <c r="J28" s="159"/>
      <c r="K28" s="159"/>
      <c r="L28" s="159"/>
      <c r="M28" s="159"/>
      <c r="N28" s="159"/>
      <c r="O28" s="159"/>
      <c r="P28" s="159"/>
      <c r="Q28" s="159"/>
      <c r="R28" s="159"/>
      <c r="S28" s="159"/>
      <c r="T28" s="159"/>
      <c r="U28" s="159"/>
      <c r="V28" s="159"/>
      <c r="W28" s="159"/>
      <c r="X28" s="159"/>
      <c r="Y28" s="159"/>
      <c r="Z28" s="159"/>
      <c r="AA28" s="159"/>
      <c r="AB28" s="159"/>
      <c r="AC28" s="159"/>
      <c r="AD28" s="159"/>
      <c r="AE28" s="159"/>
      <c r="AF28" s="159"/>
      <c r="AG28" s="159"/>
      <c r="AH28" s="159"/>
      <c r="AI28" s="159"/>
      <c r="AJ28" s="159"/>
      <c r="AK28" s="159"/>
      <c r="AL28" s="159"/>
      <c r="AM28" s="159"/>
      <c r="AN28" s="159"/>
      <c r="AO28" s="159"/>
      <c r="AP28" s="159"/>
      <c r="AQ28" s="159"/>
      <c r="AR28" s="159"/>
      <c r="AS28" s="159"/>
      <c r="AT28" s="159"/>
      <c r="AU28" s="159"/>
    </row>
    <row r="29" spans="1:47" x14ac:dyDescent="0.4">
      <c r="A29" s="192">
        <f>顕著な教材リスト!A16</f>
        <v>0</v>
      </c>
      <c r="B29" s="44" t="s">
        <v>225</v>
      </c>
      <c r="C29" s="158"/>
      <c r="D29" s="158"/>
      <c r="E29" s="158"/>
      <c r="F29" s="158"/>
      <c r="G29" s="158"/>
      <c r="H29" s="158"/>
      <c r="I29" s="158"/>
      <c r="J29" s="158"/>
      <c r="K29" s="158"/>
      <c r="L29" s="158"/>
      <c r="M29" s="158"/>
      <c r="N29" s="158"/>
      <c r="O29" s="158"/>
      <c r="P29" s="158"/>
      <c r="Q29" s="158"/>
      <c r="R29" s="158"/>
      <c r="S29" s="158"/>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row>
    <row r="30" spans="1:47" x14ac:dyDescent="0.4">
      <c r="A30" s="204"/>
      <c r="B30" s="46" t="s">
        <v>223</v>
      </c>
      <c r="C30" s="159"/>
      <c r="D30" s="159"/>
      <c r="E30" s="159"/>
      <c r="F30" s="159"/>
      <c r="G30" s="159"/>
      <c r="H30" s="159"/>
      <c r="I30" s="159"/>
      <c r="J30" s="159"/>
      <c r="K30" s="159"/>
      <c r="L30" s="159"/>
      <c r="M30" s="159"/>
      <c r="N30" s="159"/>
      <c r="O30" s="159"/>
      <c r="P30" s="159"/>
      <c r="Q30" s="159"/>
      <c r="R30" s="159"/>
      <c r="S30" s="159"/>
      <c r="T30" s="159"/>
      <c r="U30" s="159"/>
      <c r="V30" s="159"/>
      <c r="W30" s="159"/>
      <c r="X30" s="159"/>
      <c r="Y30" s="159"/>
      <c r="Z30" s="159"/>
      <c r="AA30" s="159"/>
      <c r="AB30" s="159"/>
      <c r="AC30" s="159"/>
      <c r="AD30" s="159"/>
      <c r="AE30" s="159"/>
      <c r="AF30" s="159"/>
      <c r="AG30" s="159"/>
      <c r="AH30" s="159"/>
      <c r="AI30" s="159"/>
      <c r="AJ30" s="159"/>
      <c r="AK30" s="159"/>
      <c r="AL30" s="159"/>
      <c r="AM30" s="159"/>
      <c r="AN30" s="159"/>
      <c r="AO30" s="159"/>
      <c r="AP30" s="159"/>
      <c r="AQ30" s="159"/>
      <c r="AR30" s="159"/>
      <c r="AS30" s="159"/>
      <c r="AT30" s="159"/>
      <c r="AU30" s="159"/>
    </row>
    <row r="31" spans="1:47" x14ac:dyDescent="0.4">
      <c r="A31" s="203">
        <f>顕著な教材リスト!A17</f>
        <v>0</v>
      </c>
      <c r="B31" s="53" t="s">
        <v>225</v>
      </c>
      <c r="C31" s="158"/>
      <c r="D31" s="158"/>
      <c r="E31" s="158"/>
      <c r="F31" s="158"/>
      <c r="G31" s="158"/>
      <c r="H31" s="158"/>
      <c r="I31" s="158"/>
      <c r="J31" s="158"/>
      <c r="K31" s="158"/>
      <c r="L31" s="158"/>
      <c r="M31" s="158"/>
      <c r="N31" s="158"/>
      <c r="O31" s="158"/>
      <c r="P31" s="158"/>
      <c r="Q31" s="158"/>
      <c r="R31" s="158"/>
      <c r="S31" s="158"/>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row>
    <row r="32" spans="1:47" x14ac:dyDescent="0.4">
      <c r="A32" s="204"/>
      <c r="B32" s="107" t="s">
        <v>223</v>
      </c>
      <c r="C32" s="159"/>
      <c r="D32" s="159"/>
      <c r="E32" s="159"/>
      <c r="F32" s="159"/>
      <c r="G32" s="159"/>
      <c r="H32" s="159"/>
      <c r="I32" s="159"/>
      <c r="J32" s="159"/>
      <c r="K32" s="159"/>
      <c r="L32" s="159"/>
      <c r="M32" s="159"/>
      <c r="N32" s="159"/>
      <c r="O32" s="159"/>
      <c r="P32" s="159"/>
      <c r="Q32" s="159"/>
      <c r="R32" s="159"/>
      <c r="S32" s="159"/>
      <c r="T32" s="159"/>
      <c r="U32" s="159"/>
      <c r="V32" s="159"/>
      <c r="W32" s="159"/>
      <c r="X32" s="159"/>
      <c r="Y32" s="159"/>
      <c r="Z32" s="159"/>
      <c r="AA32" s="159"/>
      <c r="AB32" s="159"/>
      <c r="AC32" s="159"/>
      <c r="AD32" s="159"/>
      <c r="AE32" s="159"/>
      <c r="AF32" s="159"/>
      <c r="AG32" s="159"/>
      <c r="AH32" s="159"/>
      <c r="AI32" s="159"/>
      <c r="AJ32" s="159"/>
      <c r="AK32" s="159"/>
      <c r="AL32" s="159"/>
      <c r="AM32" s="159"/>
      <c r="AN32" s="159"/>
      <c r="AO32" s="159"/>
      <c r="AP32" s="159"/>
      <c r="AQ32" s="159"/>
      <c r="AR32" s="159"/>
      <c r="AS32" s="159"/>
      <c r="AT32" s="159"/>
      <c r="AU32" s="159"/>
    </row>
    <row r="33" spans="1:47" x14ac:dyDescent="0.4">
      <c r="A33" s="192">
        <f>顕著な教材リスト!A18</f>
        <v>0</v>
      </c>
      <c r="B33" s="44" t="s">
        <v>225</v>
      </c>
      <c r="C33" s="158"/>
      <c r="D33" s="158"/>
      <c r="E33" s="158"/>
      <c r="F33" s="158"/>
      <c r="G33" s="158"/>
      <c r="H33" s="158"/>
      <c r="I33" s="158"/>
      <c r="J33" s="158"/>
      <c r="K33" s="158"/>
      <c r="L33" s="158"/>
      <c r="M33" s="158"/>
      <c r="N33" s="158"/>
      <c r="O33" s="158"/>
      <c r="P33" s="158"/>
      <c r="Q33" s="158"/>
      <c r="R33" s="158"/>
      <c r="S33" s="158"/>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row>
    <row r="34" spans="1:47" x14ac:dyDescent="0.4">
      <c r="A34" s="204"/>
      <c r="B34" s="46" t="s">
        <v>223</v>
      </c>
      <c r="C34" s="159"/>
      <c r="D34" s="159"/>
      <c r="E34" s="159"/>
      <c r="F34" s="159"/>
      <c r="G34" s="159"/>
      <c r="H34" s="159"/>
      <c r="I34" s="159"/>
      <c r="J34" s="159"/>
      <c r="K34" s="159"/>
      <c r="L34" s="159"/>
      <c r="M34" s="159"/>
      <c r="N34" s="159"/>
      <c r="O34" s="159"/>
      <c r="P34" s="159"/>
      <c r="Q34" s="159"/>
      <c r="R34" s="159"/>
      <c r="S34" s="159"/>
      <c r="T34" s="159"/>
      <c r="U34" s="159"/>
      <c r="V34" s="159"/>
      <c r="W34" s="159"/>
      <c r="X34" s="159"/>
      <c r="Y34" s="159"/>
      <c r="Z34" s="159"/>
      <c r="AA34" s="159"/>
      <c r="AB34" s="159"/>
      <c r="AC34" s="159"/>
      <c r="AD34" s="159"/>
      <c r="AE34" s="159"/>
      <c r="AF34" s="159"/>
      <c r="AG34" s="159"/>
      <c r="AH34" s="159"/>
      <c r="AI34" s="159"/>
      <c r="AJ34" s="159"/>
      <c r="AK34" s="159"/>
      <c r="AL34" s="159"/>
      <c r="AM34" s="159"/>
      <c r="AN34" s="159"/>
      <c r="AO34" s="159"/>
      <c r="AP34" s="159"/>
      <c r="AQ34" s="159"/>
      <c r="AR34" s="159"/>
      <c r="AS34" s="159"/>
      <c r="AT34" s="159"/>
      <c r="AU34" s="159"/>
    </row>
    <row r="35" spans="1:47" x14ac:dyDescent="0.4">
      <c r="A35" s="203">
        <f>顕著な教材リスト!A19</f>
        <v>0</v>
      </c>
      <c r="B35" s="53" t="s">
        <v>225</v>
      </c>
      <c r="C35" s="158"/>
      <c r="D35" s="158"/>
      <c r="E35" s="158"/>
      <c r="F35" s="158"/>
      <c r="G35" s="158"/>
      <c r="H35" s="158"/>
      <c r="I35" s="158"/>
      <c r="J35" s="158"/>
      <c r="K35" s="158"/>
      <c r="L35" s="158"/>
      <c r="M35" s="158"/>
      <c r="N35" s="158"/>
      <c r="O35" s="158"/>
      <c r="P35" s="158"/>
      <c r="Q35" s="158"/>
      <c r="R35" s="158"/>
      <c r="S35" s="158"/>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row>
    <row r="36" spans="1:47" x14ac:dyDescent="0.4">
      <c r="A36" s="204"/>
      <c r="B36" s="107" t="s">
        <v>223</v>
      </c>
      <c r="C36" s="159"/>
      <c r="D36" s="159"/>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row>
    <row r="37" spans="1:47" x14ac:dyDescent="0.4">
      <c r="A37" s="192">
        <f>顕著な教材リスト!A20</f>
        <v>0</v>
      </c>
      <c r="B37" s="44" t="s">
        <v>225</v>
      </c>
      <c r="C37" s="158"/>
      <c r="D37" s="158"/>
      <c r="E37" s="158"/>
      <c r="F37" s="158"/>
      <c r="G37" s="158"/>
      <c r="H37" s="158"/>
      <c r="I37" s="158"/>
      <c r="J37" s="158"/>
      <c r="K37" s="158"/>
      <c r="L37" s="158"/>
      <c r="M37" s="158"/>
      <c r="N37" s="158"/>
      <c r="O37" s="158"/>
      <c r="P37" s="158"/>
      <c r="Q37" s="158"/>
      <c r="R37" s="158"/>
      <c r="S37" s="158"/>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row>
    <row r="38" spans="1:47" x14ac:dyDescent="0.4">
      <c r="A38" s="204"/>
      <c r="B38" s="46" t="s">
        <v>223</v>
      </c>
      <c r="C38" s="159"/>
      <c r="D38" s="159"/>
      <c r="E38" s="159"/>
      <c r="F38" s="159"/>
      <c r="G38" s="159"/>
      <c r="H38" s="159"/>
      <c r="I38" s="159"/>
      <c r="J38" s="159"/>
      <c r="K38" s="159"/>
      <c r="L38" s="159"/>
      <c r="M38" s="159"/>
      <c r="N38" s="159"/>
      <c r="O38" s="159"/>
      <c r="P38" s="159"/>
      <c r="Q38" s="159"/>
      <c r="R38" s="159"/>
      <c r="S38" s="159"/>
      <c r="T38" s="159"/>
      <c r="U38" s="159"/>
      <c r="V38" s="159"/>
      <c r="W38" s="159"/>
      <c r="X38" s="159"/>
      <c r="Y38" s="159"/>
      <c r="Z38" s="159"/>
      <c r="AA38" s="159"/>
      <c r="AB38" s="159"/>
      <c r="AC38" s="159"/>
      <c r="AD38" s="159"/>
      <c r="AE38" s="159"/>
      <c r="AF38" s="159"/>
      <c r="AG38" s="159"/>
      <c r="AH38" s="159"/>
      <c r="AI38" s="159"/>
      <c r="AJ38" s="159"/>
      <c r="AK38" s="159"/>
      <c r="AL38" s="159"/>
      <c r="AM38" s="159"/>
      <c r="AN38" s="159"/>
      <c r="AO38" s="159"/>
      <c r="AP38" s="159"/>
      <c r="AQ38" s="159"/>
      <c r="AR38" s="159"/>
      <c r="AS38" s="159"/>
      <c r="AT38" s="159"/>
      <c r="AU38" s="159"/>
    </row>
    <row r="39" spans="1:47" x14ac:dyDescent="0.4">
      <c r="A39" s="203">
        <f>顕著な教材リスト!A21</f>
        <v>0</v>
      </c>
      <c r="B39" s="53" t="s">
        <v>225</v>
      </c>
      <c r="C39" s="158"/>
      <c r="D39" s="158"/>
      <c r="E39" s="158"/>
      <c r="F39" s="158"/>
      <c r="G39" s="158"/>
      <c r="H39" s="158"/>
      <c r="I39" s="158"/>
      <c r="J39" s="158"/>
      <c r="K39" s="158"/>
      <c r="L39" s="158"/>
      <c r="M39" s="158"/>
      <c r="N39" s="158"/>
      <c r="O39" s="158"/>
      <c r="P39" s="158"/>
      <c r="Q39" s="158"/>
      <c r="R39" s="158"/>
      <c r="S39" s="158"/>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row>
    <row r="40" spans="1:47" x14ac:dyDescent="0.4">
      <c r="A40" s="204"/>
      <c r="B40" s="107" t="s">
        <v>223</v>
      </c>
      <c r="C40" s="159"/>
      <c r="D40" s="159"/>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row>
    <row r="41" spans="1:47" ht="18.75" customHeight="1" x14ac:dyDescent="0.4">
      <c r="A41" s="192">
        <f>顕著な教材リスト!A22</f>
        <v>0</v>
      </c>
      <c r="B41" s="44" t="s">
        <v>225</v>
      </c>
      <c r="C41" s="158"/>
      <c r="D41" s="158"/>
      <c r="E41" s="158"/>
      <c r="F41" s="158"/>
      <c r="G41" s="158"/>
      <c r="H41" s="158"/>
      <c r="I41" s="158"/>
      <c r="J41" s="158"/>
      <c r="K41" s="158"/>
      <c r="L41" s="158"/>
      <c r="M41" s="158"/>
      <c r="N41" s="158"/>
      <c r="O41" s="158"/>
      <c r="P41" s="158"/>
      <c r="Q41" s="158"/>
      <c r="R41" s="158"/>
      <c r="S41" s="158"/>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row>
    <row r="42" spans="1:47" x14ac:dyDescent="0.4">
      <c r="A42" s="204"/>
      <c r="B42" s="46" t="s">
        <v>223</v>
      </c>
      <c r="C42" s="159"/>
      <c r="D42" s="159"/>
      <c r="E42" s="159"/>
      <c r="F42" s="159"/>
      <c r="G42" s="159"/>
      <c r="H42" s="159"/>
      <c r="I42" s="159"/>
      <c r="J42" s="159"/>
      <c r="K42" s="159"/>
      <c r="L42" s="159"/>
      <c r="M42" s="159"/>
      <c r="N42" s="159"/>
      <c r="O42" s="159"/>
      <c r="P42" s="159"/>
      <c r="Q42" s="159"/>
      <c r="R42" s="159"/>
      <c r="S42" s="159"/>
      <c r="T42" s="159"/>
      <c r="U42" s="159"/>
      <c r="V42" s="159"/>
      <c r="W42" s="159"/>
      <c r="X42" s="159"/>
      <c r="Y42" s="159"/>
      <c r="Z42" s="159"/>
      <c r="AA42" s="159"/>
      <c r="AB42" s="159"/>
      <c r="AC42" s="159"/>
      <c r="AD42" s="159"/>
      <c r="AE42" s="159"/>
      <c r="AF42" s="159"/>
      <c r="AG42" s="159"/>
      <c r="AH42" s="159"/>
      <c r="AI42" s="159"/>
      <c r="AJ42" s="159"/>
      <c r="AK42" s="159"/>
      <c r="AL42" s="159"/>
      <c r="AM42" s="159"/>
      <c r="AN42" s="159"/>
      <c r="AO42" s="159"/>
      <c r="AP42" s="159"/>
      <c r="AQ42" s="159"/>
      <c r="AR42" s="159"/>
      <c r="AS42" s="159"/>
      <c r="AT42" s="159"/>
      <c r="AU42" s="159"/>
    </row>
    <row r="43" spans="1:47" x14ac:dyDescent="0.4">
      <c r="A43" s="203">
        <f>顕著な教材リスト!A23</f>
        <v>0</v>
      </c>
      <c r="B43" s="53" t="s">
        <v>225</v>
      </c>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row>
    <row r="44" spans="1:47" x14ac:dyDescent="0.4">
      <c r="A44" s="204"/>
      <c r="B44" s="107" t="s">
        <v>223</v>
      </c>
      <c r="C44" s="159"/>
      <c r="D44" s="159"/>
      <c r="E44" s="159"/>
      <c r="F44" s="159"/>
      <c r="G44" s="159"/>
      <c r="H44" s="159"/>
      <c r="I44" s="159"/>
      <c r="J44" s="159"/>
      <c r="K44" s="159"/>
      <c r="L44" s="159"/>
      <c r="M44" s="159"/>
      <c r="N44" s="159"/>
      <c r="O44" s="159"/>
      <c r="P44" s="159"/>
      <c r="Q44" s="159"/>
      <c r="R44" s="159"/>
      <c r="S44" s="159"/>
      <c r="T44" s="159"/>
      <c r="U44" s="159"/>
      <c r="V44" s="159"/>
      <c r="W44" s="159"/>
      <c r="X44" s="159"/>
      <c r="Y44" s="159"/>
      <c r="Z44" s="159"/>
      <c r="AA44" s="159"/>
      <c r="AB44" s="159"/>
      <c r="AC44" s="159"/>
      <c r="AD44" s="159"/>
      <c r="AE44" s="159"/>
      <c r="AF44" s="159"/>
      <c r="AG44" s="159"/>
      <c r="AH44" s="159"/>
      <c r="AI44" s="159"/>
      <c r="AJ44" s="159"/>
      <c r="AK44" s="159"/>
      <c r="AL44" s="159"/>
      <c r="AM44" s="159"/>
      <c r="AN44" s="159"/>
      <c r="AO44" s="159"/>
      <c r="AP44" s="159"/>
      <c r="AQ44" s="159"/>
      <c r="AR44" s="159"/>
      <c r="AS44" s="159"/>
      <c r="AT44" s="159"/>
      <c r="AU44" s="159"/>
    </row>
    <row r="45" spans="1:47" x14ac:dyDescent="0.4">
      <c r="A45" s="192">
        <f>顕著な教材リスト!A24</f>
        <v>0</v>
      </c>
      <c r="B45" s="44" t="s">
        <v>225</v>
      </c>
      <c r="C45" s="158"/>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row>
    <row r="46" spans="1:47" x14ac:dyDescent="0.4">
      <c r="A46" s="204"/>
      <c r="B46" s="46" t="s">
        <v>223</v>
      </c>
      <c r="C46" s="159"/>
      <c r="D46" s="159"/>
      <c r="E46" s="159"/>
      <c r="F46" s="159"/>
      <c r="G46" s="159"/>
      <c r="H46" s="159"/>
      <c r="I46" s="159"/>
      <c r="J46" s="159"/>
      <c r="K46" s="159"/>
      <c r="L46" s="159"/>
      <c r="M46" s="159"/>
      <c r="N46" s="159"/>
      <c r="O46" s="159"/>
      <c r="P46" s="159"/>
      <c r="Q46" s="159"/>
      <c r="R46" s="159"/>
      <c r="S46" s="159"/>
      <c r="T46" s="159"/>
      <c r="U46" s="159"/>
      <c r="V46" s="159"/>
      <c r="W46" s="159"/>
      <c r="X46" s="159"/>
      <c r="Y46" s="159"/>
      <c r="Z46" s="159"/>
      <c r="AA46" s="159"/>
      <c r="AB46" s="159"/>
      <c r="AC46" s="159"/>
      <c r="AD46" s="159"/>
      <c r="AE46" s="159"/>
      <c r="AF46" s="159"/>
      <c r="AG46" s="159"/>
      <c r="AH46" s="159"/>
      <c r="AI46" s="159"/>
      <c r="AJ46" s="159"/>
      <c r="AK46" s="159"/>
      <c r="AL46" s="159"/>
      <c r="AM46" s="159"/>
      <c r="AN46" s="159"/>
      <c r="AO46" s="159"/>
      <c r="AP46" s="159"/>
      <c r="AQ46" s="159"/>
      <c r="AR46" s="159"/>
      <c r="AS46" s="159"/>
      <c r="AT46" s="159"/>
      <c r="AU46" s="159"/>
    </row>
    <row r="47" spans="1:47" x14ac:dyDescent="0.4">
      <c r="A47" s="203">
        <f>顕著な教材リスト!A25</f>
        <v>0</v>
      </c>
      <c r="B47" s="53" t="s">
        <v>225</v>
      </c>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row>
    <row r="48" spans="1:47" x14ac:dyDescent="0.4">
      <c r="A48" s="204"/>
      <c r="B48" s="107" t="s">
        <v>223</v>
      </c>
      <c r="C48" s="159"/>
      <c r="D48" s="159"/>
      <c r="E48" s="159"/>
      <c r="F48" s="159"/>
      <c r="G48" s="159"/>
      <c r="H48" s="159"/>
      <c r="I48" s="159"/>
      <c r="J48" s="159"/>
      <c r="K48" s="159"/>
      <c r="L48" s="159"/>
      <c r="M48" s="159"/>
      <c r="N48" s="159"/>
      <c r="O48" s="159"/>
      <c r="P48" s="159"/>
      <c r="Q48" s="159"/>
      <c r="R48" s="159"/>
      <c r="S48" s="159"/>
      <c r="T48" s="159"/>
      <c r="U48" s="159"/>
      <c r="V48" s="159"/>
      <c r="W48" s="159"/>
      <c r="X48" s="159"/>
      <c r="Y48" s="159"/>
      <c r="Z48" s="159"/>
      <c r="AA48" s="159"/>
      <c r="AB48" s="159"/>
      <c r="AC48" s="159"/>
      <c r="AD48" s="159"/>
      <c r="AE48" s="159"/>
      <c r="AF48" s="159"/>
      <c r="AG48" s="159"/>
      <c r="AH48" s="159"/>
      <c r="AI48" s="159"/>
      <c r="AJ48" s="159"/>
      <c r="AK48" s="159"/>
      <c r="AL48" s="159"/>
      <c r="AM48" s="159"/>
      <c r="AN48" s="159"/>
      <c r="AO48" s="159"/>
      <c r="AP48" s="159"/>
      <c r="AQ48" s="159"/>
      <c r="AR48" s="159"/>
      <c r="AS48" s="159"/>
      <c r="AT48" s="159"/>
      <c r="AU48" s="159"/>
    </row>
    <row r="49" spans="1:47" x14ac:dyDescent="0.4">
      <c r="A49" s="108">
        <f>顕著な教材リスト!A26</f>
        <v>0</v>
      </c>
      <c r="B49" s="44" t="s">
        <v>225</v>
      </c>
      <c r="C49" s="158"/>
      <c r="D49" s="158"/>
      <c r="E49" s="158"/>
      <c r="F49" s="158"/>
      <c r="G49" s="158"/>
      <c r="H49" s="158"/>
      <c r="I49" s="158"/>
      <c r="J49" s="158"/>
      <c r="K49" s="158"/>
      <c r="L49" s="158"/>
      <c r="M49" s="158"/>
      <c r="N49" s="158"/>
      <c r="O49" s="158"/>
      <c r="P49" s="158"/>
      <c r="Q49" s="158"/>
      <c r="R49" s="158"/>
      <c r="S49" s="158"/>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row>
    <row r="50" spans="1:47" x14ac:dyDescent="0.4">
      <c r="A50" s="109"/>
      <c r="B50" s="46" t="s">
        <v>223</v>
      </c>
      <c r="C50" s="159"/>
      <c r="D50" s="159"/>
      <c r="E50" s="159"/>
      <c r="F50" s="159"/>
      <c r="G50" s="159"/>
      <c r="H50" s="159"/>
      <c r="I50" s="159"/>
      <c r="J50" s="159"/>
      <c r="K50" s="159"/>
      <c r="L50" s="159"/>
      <c r="M50" s="159"/>
      <c r="N50" s="159"/>
      <c r="O50" s="159"/>
      <c r="P50" s="159"/>
      <c r="Q50" s="159"/>
      <c r="R50" s="159"/>
      <c r="S50" s="159"/>
      <c r="T50" s="159"/>
      <c r="U50" s="159"/>
      <c r="V50" s="159"/>
      <c r="W50" s="159"/>
      <c r="X50" s="159"/>
      <c r="Y50" s="159"/>
      <c r="Z50" s="159"/>
      <c r="AA50" s="159"/>
      <c r="AB50" s="159"/>
      <c r="AC50" s="159"/>
      <c r="AD50" s="159"/>
      <c r="AE50" s="159"/>
      <c r="AF50" s="159"/>
      <c r="AG50" s="159"/>
      <c r="AH50" s="159"/>
      <c r="AI50" s="159"/>
      <c r="AJ50" s="159"/>
      <c r="AK50" s="159"/>
      <c r="AL50" s="159"/>
      <c r="AM50" s="159"/>
      <c r="AN50" s="159"/>
      <c r="AO50" s="159"/>
      <c r="AP50" s="159"/>
      <c r="AQ50" s="159"/>
      <c r="AR50" s="159"/>
      <c r="AS50" s="159"/>
      <c r="AT50" s="159"/>
      <c r="AU50" s="159"/>
    </row>
    <row r="51" spans="1:47" x14ac:dyDescent="0.4">
      <c r="A51" s="203">
        <f>顕著な教材リスト!A27</f>
        <v>0</v>
      </c>
      <c r="B51" s="53" t="s">
        <v>225</v>
      </c>
      <c r="C51" s="158"/>
      <c r="D51" s="158"/>
      <c r="E51" s="158"/>
      <c r="F51" s="158"/>
      <c r="G51" s="158"/>
      <c r="H51" s="158"/>
      <c r="I51" s="158"/>
      <c r="J51" s="158"/>
      <c r="K51" s="158"/>
      <c r="L51" s="158"/>
      <c r="M51" s="158"/>
      <c r="N51" s="158"/>
      <c r="O51" s="158"/>
      <c r="P51" s="158"/>
      <c r="Q51" s="158"/>
      <c r="R51" s="158"/>
      <c r="S51" s="158"/>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row>
    <row r="52" spans="1:47" x14ac:dyDescent="0.4">
      <c r="A52" s="204"/>
      <c r="B52" s="107" t="s">
        <v>223</v>
      </c>
      <c r="C52" s="159"/>
      <c r="D52" s="159"/>
      <c r="E52" s="159"/>
      <c r="F52" s="159"/>
      <c r="G52" s="159"/>
      <c r="H52" s="159"/>
      <c r="I52" s="159"/>
      <c r="J52" s="159"/>
      <c r="K52" s="159"/>
      <c r="L52" s="159"/>
      <c r="M52" s="159"/>
      <c r="N52" s="159"/>
      <c r="O52" s="159"/>
      <c r="P52" s="159"/>
      <c r="Q52" s="159"/>
      <c r="R52" s="159"/>
      <c r="S52" s="159"/>
      <c r="T52" s="159"/>
      <c r="U52" s="159"/>
      <c r="V52" s="159"/>
      <c r="W52" s="159"/>
      <c r="X52" s="159"/>
      <c r="Y52" s="159"/>
      <c r="Z52" s="159"/>
      <c r="AA52" s="159"/>
      <c r="AB52" s="159"/>
      <c r="AC52" s="159"/>
      <c r="AD52" s="159"/>
      <c r="AE52" s="159"/>
      <c r="AF52" s="159"/>
      <c r="AG52" s="159"/>
      <c r="AH52" s="159"/>
      <c r="AI52" s="159"/>
      <c r="AJ52" s="159"/>
      <c r="AK52" s="159"/>
      <c r="AL52" s="159"/>
      <c r="AM52" s="159"/>
      <c r="AN52" s="159"/>
      <c r="AO52" s="159"/>
      <c r="AP52" s="159"/>
      <c r="AQ52" s="159"/>
      <c r="AR52" s="159"/>
      <c r="AS52" s="159"/>
      <c r="AT52" s="159"/>
      <c r="AU52" s="159"/>
    </row>
    <row r="53" spans="1:47" x14ac:dyDescent="0.4">
      <c r="A53" s="192">
        <f>顕著な教材リスト!A28</f>
        <v>0</v>
      </c>
      <c r="B53" s="44" t="s">
        <v>225</v>
      </c>
      <c r="C53" s="158"/>
      <c r="D53" s="158"/>
      <c r="E53" s="158"/>
      <c r="F53" s="158"/>
      <c r="G53" s="158"/>
      <c r="H53" s="158"/>
      <c r="I53" s="158"/>
      <c r="J53" s="158"/>
      <c r="K53" s="158"/>
      <c r="L53" s="158"/>
      <c r="M53" s="158"/>
      <c r="N53" s="158"/>
      <c r="O53" s="158"/>
      <c r="P53" s="158"/>
      <c r="Q53" s="158"/>
      <c r="R53" s="158"/>
      <c r="S53" s="158"/>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row>
    <row r="54" spans="1:47" x14ac:dyDescent="0.4">
      <c r="A54" s="204"/>
      <c r="B54" s="46" t="s">
        <v>223</v>
      </c>
      <c r="C54" s="159"/>
      <c r="D54" s="159"/>
      <c r="E54" s="159"/>
      <c r="F54" s="159"/>
      <c r="G54" s="159"/>
      <c r="H54" s="159"/>
      <c r="I54" s="159"/>
      <c r="J54" s="159"/>
      <c r="K54" s="159"/>
      <c r="L54" s="159"/>
      <c r="M54" s="159"/>
      <c r="N54" s="159"/>
      <c r="O54" s="159"/>
      <c r="P54" s="159"/>
      <c r="Q54" s="159"/>
      <c r="R54" s="159"/>
      <c r="S54" s="159"/>
      <c r="T54" s="159"/>
      <c r="U54" s="159"/>
      <c r="V54" s="159"/>
      <c r="W54" s="159"/>
      <c r="X54" s="159"/>
      <c r="Y54" s="159"/>
      <c r="Z54" s="159"/>
      <c r="AA54" s="159"/>
      <c r="AB54" s="159"/>
      <c r="AC54" s="159"/>
      <c r="AD54" s="159"/>
      <c r="AE54" s="159"/>
      <c r="AF54" s="159"/>
      <c r="AG54" s="159"/>
      <c r="AH54" s="159"/>
      <c r="AI54" s="159"/>
      <c r="AJ54" s="159"/>
      <c r="AK54" s="159"/>
      <c r="AL54" s="159"/>
      <c r="AM54" s="159"/>
      <c r="AN54" s="159"/>
      <c r="AO54" s="159"/>
      <c r="AP54" s="159"/>
      <c r="AQ54" s="159"/>
      <c r="AR54" s="159"/>
      <c r="AS54" s="159"/>
      <c r="AT54" s="159"/>
      <c r="AU54" s="159"/>
    </row>
    <row r="55" spans="1:47" x14ac:dyDescent="0.4">
      <c r="A55" s="203">
        <f>顕著な教材リスト!A29</f>
        <v>0</v>
      </c>
      <c r="B55" s="53" t="s">
        <v>225</v>
      </c>
      <c r="C55" s="158"/>
      <c r="D55" s="158"/>
      <c r="E55" s="158"/>
      <c r="F55" s="158"/>
      <c r="G55" s="158"/>
      <c r="H55" s="158"/>
      <c r="I55" s="158"/>
      <c r="J55" s="158"/>
      <c r="K55" s="158"/>
      <c r="L55" s="158"/>
      <c r="M55" s="158"/>
      <c r="N55" s="158"/>
      <c r="O55" s="158"/>
      <c r="P55" s="158"/>
      <c r="Q55" s="158"/>
      <c r="R55" s="158"/>
      <c r="S55" s="158"/>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row>
    <row r="56" spans="1:47" x14ac:dyDescent="0.4">
      <c r="A56" s="204"/>
      <c r="B56" s="107" t="s">
        <v>223</v>
      </c>
      <c r="C56" s="159"/>
      <c r="D56" s="159"/>
      <c r="E56" s="159"/>
      <c r="F56" s="159"/>
      <c r="G56" s="159"/>
      <c r="H56" s="159"/>
      <c r="I56" s="159"/>
      <c r="J56" s="159"/>
      <c r="K56" s="159"/>
      <c r="L56" s="159"/>
      <c r="M56" s="159"/>
      <c r="N56" s="159"/>
      <c r="O56" s="159"/>
      <c r="P56" s="159"/>
      <c r="Q56" s="159"/>
      <c r="R56" s="159"/>
      <c r="S56" s="159"/>
      <c r="T56" s="159"/>
      <c r="U56" s="159"/>
      <c r="V56" s="159"/>
      <c r="W56" s="159"/>
      <c r="X56" s="159"/>
      <c r="Y56" s="159"/>
      <c r="Z56" s="159"/>
      <c r="AA56" s="159"/>
      <c r="AB56" s="159"/>
      <c r="AC56" s="159"/>
      <c r="AD56" s="159"/>
      <c r="AE56" s="159"/>
      <c r="AF56" s="159"/>
      <c r="AG56" s="159"/>
      <c r="AH56" s="159"/>
      <c r="AI56" s="159"/>
      <c r="AJ56" s="159"/>
      <c r="AK56" s="159"/>
      <c r="AL56" s="159"/>
      <c r="AM56" s="159"/>
      <c r="AN56" s="159"/>
      <c r="AO56" s="159"/>
      <c r="AP56" s="159"/>
      <c r="AQ56" s="159"/>
      <c r="AR56" s="159"/>
      <c r="AS56" s="159"/>
      <c r="AT56" s="159"/>
      <c r="AU56" s="159"/>
    </row>
    <row r="57" spans="1:47" x14ac:dyDescent="0.4">
      <c r="A57" s="192">
        <f>顕著な教材リスト!A30</f>
        <v>0</v>
      </c>
      <c r="B57" s="44" t="s">
        <v>225</v>
      </c>
      <c r="C57" s="158"/>
      <c r="D57" s="158"/>
      <c r="E57" s="158"/>
      <c r="F57" s="158"/>
      <c r="G57" s="158"/>
      <c r="H57" s="158"/>
      <c r="I57" s="158"/>
      <c r="J57" s="158"/>
      <c r="K57" s="158"/>
      <c r="L57" s="158"/>
      <c r="M57" s="158"/>
      <c r="N57" s="158"/>
      <c r="O57" s="158"/>
      <c r="P57" s="158"/>
      <c r="Q57" s="158"/>
      <c r="R57" s="158"/>
      <c r="S57" s="158"/>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row>
    <row r="58" spans="1:47" x14ac:dyDescent="0.4">
      <c r="A58" s="204"/>
      <c r="B58" s="46" t="s">
        <v>223</v>
      </c>
      <c r="C58" s="159"/>
      <c r="D58" s="159"/>
      <c r="E58" s="159"/>
      <c r="F58" s="159"/>
      <c r="G58" s="159"/>
      <c r="H58" s="159"/>
      <c r="I58" s="159"/>
      <c r="J58" s="159"/>
      <c r="K58" s="159"/>
      <c r="L58" s="159"/>
      <c r="M58" s="159"/>
      <c r="N58" s="159"/>
      <c r="O58" s="159"/>
      <c r="P58" s="159"/>
      <c r="Q58" s="159"/>
      <c r="R58" s="159"/>
      <c r="S58" s="159"/>
      <c r="T58" s="159"/>
      <c r="U58" s="159"/>
      <c r="V58" s="159"/>
      <c r="W58" s="159"/>
      <c r="X58" s="159"/>
      <c r="Y58" s="159"/>
      <c r="Z58" s="159"/>
      <c r="AA58" s="159"/>
      <c r="AB58" s="159"/>
      <c r="AC58" s="159"/>
      <c r="AD58" s="159"/>
      <c r="AE58" s="159"/>
      <c r="AF58" s="159"/>
      <c r="AG58" s="159"/>
      <c r="AH58" s="159"/>
      <c r="AI58" s="159"/>
      <c r="AJ58" s="159"/>
      <c r="AK58" s="159"/>
      <c r="AL58" s="159"/>
      <c r="AM58" s="159"/>
      <c r="AN58" s="159"/>
      <c r="AO58" s="159"/>
      <c r="AP58" s="159"/>
      <c r="AQ58" s="159"/>
      <c r="AR58" s="159"/>
      <c r="AS58" s="159"/>
      <c r="AT58" s="159"/>
      <c r="AU58" s="159"/>
    </row>
    <row r="59" spans="1:47" x14ac:dyDescent="0.4">
      <c r="A59" s="203">
        <f>顕著な教材リスト!A31</f>
        <v>0</v>
      </c>
      <c r="B59" s="53" t="s">
        <v>225</v>
      </c>
      <c r="C59" s="158"/>
      <c r="D59" s="158"/>
      <c r="E59" s="158"/>
      <c r="F59" s="158"/>
      <c r="G59" s="158"/>
      <c r="H59" s="158"/>
      <c r="I59" s="158"/>
      <c r="J59" s="158"/>
      <c r="K59" s="158"/>
      <c r="L59" s="158"/>
      <c r="M59" s="158"/>
      <c r="N59" s="158"/>
      <c r="O59" s="158"/>
      <c r="P59" s="158"/>
      <c r="Q59" s="158"/>
      <c r="R59" s="158"/>
      <c r="S59" s="158"/>
      <c r="T59" s="158"/>
      <c r="U59" s="158"/>
      <c r="V59" s="158"/>
      <c r="W59" s="158"/>
      <c r="X59" s="158"/>
      <c r="Y59" s="158"/>
      <c r="Z59" s="158"/>
      <c r="AA59" s="158"/>
      <c r="AB59" s="158"/>
      <c r="AC59" s="158"/>
      <c r="AD59" s="158"/>
      <c r="AE59" s="158"/>
      <c r="AF59" s="158"/>
      <c r="AG59" s="158"/>
      <c r="AH59" s="158"/>
      <c r="AI59" s="158"/>
      <c r="AJ59" s="158"/>
      <c r="AK59" s="158"/>
      <c r="AL59" s="158"/>
      <c r="AM59" s="158"/>
      <c r="AN59" s="158"/>
      <c r="AO59" s="158"/>
      <c r="AP59" s="158"/>
      <c r="AQ59" s="158"/>
      <c r="AR59" s="158"/>
      <c r="AS59" s="158"/>
      <c r="AT59" s="158"/>
      <c r="AU59" s="158"/>
    </row>
    <row r="60" spans="1:47" x14ac:dyDescent="0.4">
      <c r="A60" s="204"/>
      <c r="B60" s="107" t="s">
        <v>223</v>
      </c>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159"/>
      <c r="AE60" s="159"/>
      <c r="AF60" s="159"/>
      <c r="AG60" s="159"/>
      <c r="AH60" s="159"/>
      <c r="AI60" s="159"/>
      <c r="AJ60" s="159"/>
      <c r="AK60" s="159"/>
      <c r="AL60" s="159"/>
      <c r="AM60" s="159"/>
      <c r="AN60" s="159"/>
      <c r="AO60" s="159"/>
      <c r="AP60" s="159"/>
      <c r="AQ60" s="159"/>
      <c r="AR60" s="159"/>
      <c r="AS60" s="159"/>
      <c r="AT60" s="159"/>
      <c r="AU60" s="159"/>
    </row>
    <row r="61" spans="1:47" x14ac:dyDescent="0.4">
      <c r="A61" s="192">
        <f>顕著な教材リスト!A32</f>
        <v>0</v>
      </c>
      <c r="B61" s="44" t="s">
        <v>225</v>
      </c>
      <c r="C61" s="158"/>
      <c r="D61" s="158"/>
      <c r="E61" s="158"/>
      <c r="F61" s="158"/>
      <c r="G61" s="158"/>
      <c r="H61" s="158"/>
      <c r="I61" s="158"/>
      <c r="J61" s="158"/>
      <c r="K61" s="158"/>
      <c r="L61" s="158"/>
      <c r="M61" s="158"/>
      <c r="N61" s="158"/>
      <c r="O61" s="158"/>
      <c r="P61" s="158"/>
      <c r="Q61" s="158"/>
      <c r="R61" s="158"/>
      <c r="S61" s="158"/>
      <c r="T61" s="158"/>
      <c r="U61" s="158"/>
      <c r="V61" s="158"/>
      <c r="W61" s="158"/>
      <c r="X61" s="158"/>
      <c r="Y61" s="158"/>
      <c r="Z61" s="158"/>
      <c r="AA61" s="158"/>
      <c r="AB61" s="158"/>
      <c r="AC61" s="158"/>
      <c r="AD61" s="158"/>
      <c r="AE61" s="158"/>
      <c r="AF61" s="158"/>
      <c r="AG61" s="158"/>
      <c r="AH61" s="158"/>
      <c r="AI61" s="158"/>
      <c r="AJ61" s="158"/>
      <c r="AK61" s="158"/>
      <c r="AL61" s="158"/>
      <c r="AM61" s="158"/>
      <c r="AN61" s="158"/>
      <c r="AO61" s="158"/>
      <c r="AP61" s="158"/>
      <c r="AQ61" s="158"/>
      <c r="AR61" s="158"/>
      <c r="AS61" s="158"/>
      <c r="AT61" s="158"/>
      <c r="AU61" s="158"/>
    </row>
    <row r="62" spans="1:47" x14ac:dyDescent="0.4">
      <c r="A62" s="204"/>
      <c r="B62" s="46" t="s">
        <v>223</v>
      </c>
      <c r="C62" s="159"/>
      <c r="D62" s="159"/>
      <c r="E62" s="159"/>
      <c r="F62" s="159"/>
      <c r="G62" s="159"/>
      <c r="H62" s="159"/>
      <c r="I62" s="159"/>
      <c r="J62" s="159"/>
      <c r="K62" s="159"/>
      <c r="L62" s="159"/>
      <c r="M62" s="159"/>
      <c r="N62" s="159"/>
      <c r="O62" s="159"/>
      <c r="P62" s="159"/>
      <c r="Q62" s="159"/>
      <c r="R62" s="159"/>
      <c r="S62" s="159"/>
      <c r="T62" s="159"/>
      <c r="U62" s="159"/>
      <c r="V62" s="159"/>
      <c r="W62" s="159"/>
      <c r="X62" s="159"/>
      <c r="Y62" s="159"/>
      <c r="Z62" s="159"/>
      <c r="AA62" s="159"/>
      <c r="AB62" s="159"/>
      <c r="AC62" s="159"/>
      <c r="AD62" s="159"/>
      <c r="AE62" s="159"/>
      <c r="AF62" s="159"/>
      <c r="AG62" s="159"/>
      <c r="AH62" s="159"/>
      <c r="AI62" s="159"/>
      <c r="AJ62" s="159"/>
      <c r="AK62" s="159"/>
      <c r="AL62" s="159"/>
      <c r="AM62" s="159"/>
      <c r="AN62" s="159"/>
      <c r="AO62" s="159"/>
      <c r="AP62" s="159"/>
      <c r="AQ62" s="159"/>
      <c r="AR62" s="159"/>
      <c r="AS62" s="159"/>
      <c r="AT62" s="159"/>
      <c r="AU62" s="159"/>
    </row>
    <row r="63" spans="1:47" x14ac:dyDescent="0.4">
      <c r="A63" s="203">
        <f>顕著な教材リスト!A33</f>
        <v>0</v>
      </c>
      <c r="B63" s="53" t="s">
        <v>225</v>
      </c>
      <c r="C63" s="158"/>
      <c r="D63" s="158"/>
      <c r="E63" s="158"/>
      <c r="F63" s="158"/>
      <c r="G63" s="158"/>
      <c r="H63" s="158"/>
      <c r="I63" s="158"/>
      <c r="J63" s="158"/>
      <c r="K63" s="158"/>
      <c r="L63" s="158"/>
      <c r="M63" s="158"/>
      <c r="N63" s="158"/>
      <c r="O63" s="158"/>
      <c r="P63" s="158"/>
      <c r="Q63" s="158"/>
      <c r="R63" s="158"/>
      <c r="S63" s="158"/>
      <c r="T63" s="158"/>
      <c r="U63" s="158"/>
      <c r="V63" s="158"/>
      <c r="W63" s="158"/>
      <c r="X63" s="158"/>
      <c r="Y63" s="158"/>
      <c r="Z63" s="158"/>
      <c r="AA63" s="158"/>
      <c r="AB63" s="158"/>
      <c r="AC63" s="158"/>
      <c r="AD63" s="158"/>
      <c r="AE63" s="158"/>
      <c r="AF63" s="158"/>
      <c r="AG63" s="158"/>
      <c r="AH63" s="158"/>
      <c r="AI63" s="158"/>
      <c r="AJ63" s="158"/>
      <c r="AK63" s="158"/>
      <c r="AL63" s="158"/>
      <c r="AM63" s="158"/>
      <c r="AN63" s="158"/>
      <c r="AO63" s="158"/>
      <c r="AP63" s="158"/>
      <c r="AQ63" s="158"/>
      <c r="AR63" s="158"/>
      <c r="AS63" s="158"/>
      <c r="AT63" s="158"/>
      <c r="AU63" s="158"/>
    </row>
    <row r="64" spans="1:47" x14ac:dyDescent="0.4">
      <c r="A64" s="204"/>
      <c r="B64" s="107" t="s">
        <v>223</v>
      </c>
      <c r="C64" s="159"/>
      <c r="D64" s="159"/>
      <c r="E64" s="159"/>
      <c r="F64" s="159"/>
      <c r="G64" s="159"/>
      <c r="H64" s="159"/>
      <c r="I64" s="159"/>
      <c r="J64" s="159"/>
      <c r="K64" s="159"/>
      <c r="L64" s="159"/>
      <c r="M64" s="159"/>
      <c r="N64" s="159"/>
      <c r="O64" s="159"/>
      <c r="P64" s="159"/>
      <c r="Q64" s="159"/>
      <c r="R64" s="159"/>
      <c r="S64" s="159"/>
      <c r="T64" s="159"/>
      <c r="U64" s="159"/>
      <c r="V64" s="159"/>
      <c r="W64" s="159"/>
      <c r="X64" s="159"/>
      <c r="Y64" s="159"/>
      <c r="Z64" s="159"/>
      <c r="AA64" s="159"/>
      <c r="AB64" s="159"/>
      <c r="AC64" s="159"/>
      <c r="AD64" s="159"/>
      <c r="AE64" s="159"/>
      <c r="AF64" s="159"/>
      <c r="AG64" s="159"/>
      <c r="AH64" s="159"/>
      <c r="AI64" s="159"/>
      <c r="AJ64" s="159"/>
      <c r="AK64" s="159"/>
      <c r="AL64" s="159"/>
      <c r="AM64" s="159"/>
      <c r="AN64" s="159"/>
      <c r="AO64" s="159"/>
      <c r="AP64" s="159"/>
      <c r="AQ64" s="159"/>
      <c r="AR64" s="159"/>
      <c r="AS64" s="159"/>
      <c r="AT64" s="159"/>
      <c r="AU64" s="159"/>
    </row>
    <row r="65" spans="1:47" x14ac:dyDescent="0.4">
      <c r="A65" s="192">
        <f>顕著な教材リスト!A34</f>
        <v>0</v>
      </c>
      <c r="B65" s="44" t="s">
        <v>225</v>
      </c>
      <c r="C65" s="158"/>
      <c r="D65" s="158"/>
      <c r="E65" s="158"/>
      <c r="F65" s="158"/>
      <c r="G65" s="158"/>
      <c r="H65" s="158"/>
      <c r="I65" s="158"/>
      <c r="J65" s="158"/>
      <c r="K65" s="158"/>
      <c r="L65" s="158"/>
      <c r="M65" s="158"/>
      <c r="N65" s="158"/>
      <c r="O65" s="158"/>
      <c r="P65" s="158"/>
      <c r="Q65" s="158"/>
      <c r="R65" s="158"/>
      <c r="S65" s="158"/>
      <c r="T65" s="158"/>
      <c r="U65" s="158"/>
      <c r="V65" s="158"/>
      <c r="W65" s="158"/>
      <c r="X65" s="158"/>
      <c r="Y65" s="158"/>
      <c r="Z65" s="158"/>
      <c r="AA65" s="158"/>
      <c r="AB65" s="158"/>
      <c r="AC65" s="158"/>
      <c r="AD65" s="158"/>
      <c r="AE65" s="158"/>
      <c r="AF65" s="158"/>
      <c r="AG65" s="158"/>
      <c r="AH65" s="158"/>
      <c r="AI65" s="158"/>
      <c r="AJ65" s="158"/>
      <c r="AK65" s="158"/>
      <c r="AL65" s="158"/>
      <c r="AM65" s="158"/>
      <c r="AN65" s="158"/>
      <c r="AO65" s="158"/>
      <c r="AP65" s="158"/>
      <c r="AQ65" s="158"/>
      <c r="AR65" s="158"/>
      <c r="AS65" s="158"/>
      <c r="AT65" s="158"/>
      <c r="AU65" s="158"/>
    </row>
    <row r="66" spans="1:47" x14ac:dyDescent="0.4">
      <c r="A66" s="204"/>
      <c r="B66" s="46" t="s">
        <v>223</v>
      </c>
      <c r="C66" s="159"/>
      <c r="D66" s="159"/>
      <c r="E66" s="159"/>
      <c r="F66" s="159"/>
      <c r="G66" s="159"/>
      <c r="H66" s="159"/>
      <c r="I66" s="159"/>
      <c r="J66" s="159"/>
      <c r="K66" s="159"/>
      <c r="L66" s="159"/>
      <c r="M66" s="159"/>
      <c r="N66" s="159"/>
      <c r="O66" s="159"/>
      <c r="P66" s="159"/>
      <c r="Q66" s="159"/>
      <c r="R66" s="159"/>
      <c r="S66" s="159"/>
      <c r="T66" s="159"/>
      <c r="U66" s="159"/>
      <c r="V66" s="159"/>
      <c r="W66" s="159"/>
      <c r="X66" s="159"/>
      <c r="Y66" s="159"/>
      <c r="Z66" s="159"/>
      <c r="AA66" s="159"/>
      <c r="AB66" s="159"/>
      <c r="AC66" s="159"/>
      <c r="AD66" s="159"/>
      <c r="AE66" s="159"/>
      <c r="AF66" s="159"/>
      <c r="AG66" s="159"/>
      <c r="AH66" s="159"/>
      <c r="AI66" s="159"/>
      <c r="AJ66" s="159"/>
      <c r="AK66" s="159"/>
      <c r="AL66" s="159"/>
      <c r="AM66" s="159"/>
      <c r="AN66" s="159"/>
      <c r="AO66" s="159"/>
      <c r="AP66" s="159"/>
      <c r="AQ66" s="159"/>
      <c r="AR66" s="159"/>
      <c r="AS66" s="159"/>
      <c r="AT66" s="159"/>
      <c r="AU66" s="159"/>
    </row>
    <row r="67" spans="1:47" x14ac:dyDescent="0.4">
      <c r="A67" s="203">
        <f>顕著な教材リスト!A35</f>
        <v>0</v>
      </c>
      <c r="B67" s="53" t="s">
        <v>225</v>
      </c>
      <c r="C67" s="158"/>
      <c r="D67" s="158"/>
      <c r="E67" s="158"/>
      <c r="F67" s="158"/>
      <c r="G67" s="158"/>
      <c r="H67" s="158"/>
      <c r="I67" s="158"/>
      <c r="J67" s="158"/>
      <c r="K67" s="158"/>
      <c r="L67" s="158"/>
      <c r="M67" s="158"/>
      <c r="N67" s="158"/>
      <c r="O67" s="158"/>
      <c r="P67" s="158"/>
      <c r="Q67" s="158"/>
      <c r="R67" s="158"/>
      <c r="S67" s="158"/>
      <c r="T67" s="158"/>
      <c r="U67" s="158"/>
      <c r="V67" s="158"/>
      <c r="W67" s="158"/>
      <c r="X67" s="158"/>
      <c r="Y67" s="158"/>
      <c r="Z67" s="158"/>
      <c r="AA67" s="158"/>
      <c r="AB67" s="158"/>
      <c r="AC67" s="158"/>
      <c r="AD67" s="158"/>
      <c r="AE67" s="158"/>
      <c r="AF67" s="158"/>
      <c r="AG67" s="158"/>
      <c r="AH67" s="158"/>
      <c r="AI67" s="158"/>
      <c r="AJ67" s="158"/>
      <c r="AK67" s="158"/>
      <c r="AL67" s="158"/>
      <c r="AM67" s="158"/>
      <c r="AN67" s="158"/>
      <c r="AO67" s="158"/>
      <c r="AP67" s="158"/>
      <c r="AQ67" s="158"/>
      <c r="AR67" s="158"/>
      <c r="AS67" s="158"/>
      <c r="AT67" s="158"/>
      <c r="AU67" s="158"/>
    </row>
    <row r="68" spans="1:47" x14ac:dyDescent="0.4">
      <c r="A68" s="204"/>
      <c r="B68" s="107" t="s">
        <v>223</v>
      </c>
      <c r="C68" s="159"/>
      <c r="D68" s="159"/>
      <c r="E68" s="159"/>
      <c r="F68" s="159"/>
      <c r="G68" s="159"/>
      <c r="H68" s="159"/>
      <c r="I68" s="159"/>
      <c r="J68" s="159"/>
      <c r="K68" s="159"/>
      <c r="L68" s="159"/>
      <c r="M68" s="159"/>
      <c r="N68" s="159"/>
      <c r="O68" s="159"/>
      <c r="P68" s="159"/>
      <c r="Q68" s="159"/>
      <c r="R68" s="159"/>
      <c r="S68" s="159"/>
      <c r="T68" s="159"/>
      <c r="U68" s="159"/>
      <c r="V68" s="159"/>
      <c r="W68" s="159"/>
      <c r="X68" s="159"/>
      <c r="Y68" s="159"/>
      <c r="Z68" s="159"/>
      <c r="AA68" s="159"/>
      <c r="AB68" s="159"/>
      <c r="AC68" s="159"/>
      <c r="AD68" s="159"/>
      <c r="AE68" s="159"/>
      <c r="AF68" s="159"/>
      <c r="AG68" s="159"/>
      <c r="AH68" s="159"/>
      <c r="AI68" s="159"/>
      <c r="AJ68" s="159"/>
      <c r="AK68" s="159"/>
      <c r="AL68" s="159"/>
      <c r="AM68" s="159"/>
      <c r="AN68" s="159"/>
      <c r="AO68" s="159"/>
      <c r="AP68" s="159"/>
      <c r="AQ68" s="159"/>
      <c r="AR68" s="159"/>
      <c r="AS68" s="159"/>
      <c r="AT68" s="159"/>
      <c r="AU68" s="159"/>
    </row>
    <row r="69" spans="1:47" x14ac:dyDescent="0.4">
      <c r="A69" s="192">
        <f>顕著な教材リスト!A36</f>
        <v>0</v>
      </c>
      <c r="B69" s="44" t="s">
        <v>225</v>
      </c>
      <c r="C69" s="158"/>
      <c r="D69" s="158"/>
      <c r="E69" s="158"/>
      <c r="F69" s="158"/>
      <c r="G69" s="158"/>
      <c r="H69" s="158"/>
      <c r="I69" s="158"/>
      <c r="J69" s="158"/>
      <c r="K69" s="158"/>
      <c r="L69" s="158"/>
      <c r="M69" s="158"/>
      <c r="N69" s="158"/>
      <c r="O69" s="158"/>
      <c r="P69" s="158"/>
      <c r="Q69" s="158"/>
      <c r="R69" s="158"/>
      <c r="S69" s="158"/>
      <c r="T69" s="158"/>
      <c r="U69" s="158"/>
      <c r="V69" s="158"/>
      <c r="W69" s="158"/>
      <c r="X69" s="158"/>
      <c r="Y69" s="158"/>
      <c r="Z69" s="158"/>
      <c r="AA69" s="158"/>
      <c r="AB69" s="158"/>
      <c r="AC69" s="158"/>
      <c r="AD69" s="158"/>
      <c r="AE69" s="158"/>
      <c r="AF69" s="158"/>
      <c r="AG69" s="158"/>
      <c r="AH69" s="158"/>
      <c r="AI69" s="158"/>
      <c r="AJ69" s="158"/>
      <c r="AK69" s="158"/>
      <c r="AL69" s="158"/>
      <c r="AM69" s="158"/>
      <c r="AN69" s="158"/>
      <c r="AO69" s="158"/>
      <c r="AP69" s="158"/>
      <c r="AQ69" s="158"/>
      <c r="AR69" s="158"/>
      <c r="AS69" s="158"/>
      <c r="AT69" s="158"/>
      <c r="AU69" s="158"/>
    </row>
    <row r="70" spans="1:47" x14ac:dyDescent="0.4">
      <c r="A70" s="204"/>
      <c r="B70" s="46" t="s">
        <v>223</v>
      </c>
      <c r="C70" s="159"/>
      <c r="D70" s="159"/>
      <c r="E70" s="159"/>
      <c r="F70" s="159"/>
      <c r="G70" s="159"/>
      <c r="H70" s="159"/>
      <c r="I70" s="159"/>
      <c r="J70" s="159"/>
      <c r="K70" s="159"/>
      <c r="L70" s="159"/>
      <c r="M70" s="159"/>
      <c r="N70" s="159"/>
      <c r="O70" s="159"/>
      <c r="P70" s="159"/>
      <c r="Q70" s="159"/>
      <c r="R70" s="159"/>
      <c r="S70" s="159"/>
      <c r="T70" s="159"/>
      <c r="U70" s="159"/>
      <c r="V70" s="159"/>
      <c r="W70" s="159"/>
      <c r="X70" s="159"/>
      <c r="Y70" s="159"/>
      <c r="Z70" s="159"/>
      <c r="AA70" s="159"/>
      <c r="AB70" s="159"/>
      <c r="AC70" s="159"/>
      <c r="AD70" s="159"/>
      <c r="AE70" s="159"/>
      <c r="AF70" s="159"/>
      <c r="AG70" s="159"/>
      <c r="AH70" s="159"/>
      <c r="AI70" s="159"/>
      <c r="AJ70" s="159"/>
      <c r="AK70" s="159"/>
      <c r="AL70" s="159"/>
      <c r="AM70" s="159"/>
      <c r="AN70" s="159"/>
      <c r="AO70" s="159"/>
      <c r="AP70" s="159"/>
      <c r="AQ70" s="159"/>
      <c r="AR70" s="159"/>
      <c r="AS70" s="159"/>
      <c r="AT70" s="159"/>
      <c r="AU70" s="159"/>
    </row>
    <row r="71" spans="1:47" x14ac:dyDescent="0.4">
      <c r="A71" s="203">
        <f>顕著な教材リスト!A37</f>
        <v>0</v>
      </c>
      <c r="B71" s="53" t="s">
        <v>225</v>
      </c>
      <c r="C71" s="158"/>
      <c r="D71" s="158"/>
      <c r="E71" s="158"/>
      <c r="F71" s="158"/>
      <c r="G71" s="158"/>
      <c r="H71" s="158"/>
      <c r="I71" s="158"/>
      <c r="J71" s="158"/>
      <c r="K71" s="158"/>
      <c r="L71" s="158"/>
      <c r="M71" s="158"/>
      <c r="N71" s="158"/>
      <c r="O71" s="158"/>
      <c r="P71" s="158"/>
      <c r="Q71" s="158"/>
      <c r="R71" s="158"/>
      <c r="S71" s="158"/>
      <c r="T71" s="158"/>
      <c r="U71" s="158"/>
      <c r="V71" s="158"/>
      <c r="W71" s="158"/>
      <c r="X71" s="158"/>
      <c r="Y71" s="158"/>
      <c r="Z71" s="158"/>
      <c r="AA71" s="158"/>
      <c r="AB71" s="158"/>
      <c r="AC71" s="158"/>
      <c r="AD71" s="158"/>
      <c r="AE71" s="158"/>
      <c r="AF71" s="158"/>
      <c r="AG71" s="158"/>
      <c r="AH71" s="158"/>
      <c r="AI71" s="158"/>
      <c r="AJ71" s="158"/>
      <c r="AK71" s="158"/>
      <c r="AL71" s="158"/>
      <c r="AM71" s="158"/>
      <c r="AN71" s="158"/>
      <c r="AO71" s="158"/>
      <c r="AP71" s="158"/>
      <c r="AQ71" s="158"/>
      <c r="AR71" s="158"/>
      <c r="AS71" s="158"/>
      <c r="AT71" s="158"/>
      <c r="AU71" s="158"/>
    </row>
    <row r="72" spans="1:47" x14ac:dyDescent="0.4">
      <c r="A72" s="204"/>
      <c r="B72" s="107" t="s">
        <v>223</v>
      </c>
      <c r="C72" s="159"/>
      <c r="D72" s="159"/>
      <c r="E72" s="159"/>
      <c r="F72" s="159"/>
      <c r="G72" s="159"/>
      <c r="H72" s="159"/>
      <c r="I72" s="159"/>
      <c r="J72" s="159"/>
      <c r="K72" s="159"/>
      <c r="L72" s="159"/>
      <c r="M72" s="159"/>
      <c r="N72" s="159"/>
      <c r="O72" s="159"/>
      <c r="P72" s="159"/>
      <c r="Q72" s="159"/>
      <c r="R72" s="159"/>
      <c r="S72" s="159"/>
      <c r="T72" s="159"/>
      <c r="U72" s="159"/>
      <c r="V72" s="159"/>
      <c r="W72" s="159"/>
      <c r="X72" s="159"/>
      <c r="Y72" s="159"/>
      <c r="Z72" s="159"/>
      <c r="AA72" s="159"/>
      <c r="AB72" s="159"/>
      <c r="AC72" s="159"/>
      <c r="AD72" s="159"/>
      <c r="AE72" s="159"/>
      <c r="AF72" s="159"/>
      <c r="AG72" s="159"/>
      <c r="AH72" s="159"/>
      <c r="AI72" s="159"/>
      <c r="AJ72" s="159"/>
      <c r="AK72" s="159"/>
      <c r="AL72" s="159"/>
      <c r="AM72" s="159"/>
      <c r="AN72" s="159"/>
      <c r="AO72" s="159"/>
      <c r="AP72" s="159"/>
      <c r="AQ72" s="159"/>
      <c r="AR72" s="159"/>
      <c r="AS72" s="159"/>
      <c r="AT72" s="159"/>
      <c r="AU72" s="159"/>
    </row>
    <row r="73" spans="1:47" x14ac:dyDescent="0.4">
      <c r="A73" s="192">
        <f>顕著な教材リスト!A38</f>
        <v>0</v>
      </c>
      <c r="B73" s="44" t="s">
        <v>225</v>
      </c>
      <c r="C73" s="158"/>
      <c r="D73" s="158"/>
      <c r="E73" s="158"/>
      <c r="F73" s="158"/>
      <c r="G73" s="158"/>
      <c r="H73" s="158"/>
      <c r="I73" s="158"/>
      <c r="J73" s="158"/>
      <c r="K73" s="158"/>
      <c r="L73" s="158"/>
      <c r="M73" s="158"/>
      <c r="N73" s="158"/>
      <c r="O73" s="158"/>
      <c r="P73" s="158"/>
      <c r="Q73" s="158"/>
      <c r="R73" s="158"/>
      <c r="S73" s="158"/>
      <c r="T73" s="158"/>
      <c r="U73" s="158"/>
      <c r="V73" s="158"/>
      <c r="W73" s="158"/>
      <c r="X73" s="158"/>
      <c r="Y73" s="158"/>
      <c r="Z73" s="158"/>
      <c r="AA73" s="158"/>
      <c r="AB73" s="158"/>
      <c r="AC73" s="158"/>
      <c r="AD73" s="158"/>
      <c r="AE73" s="158"/>
      <c r="AF73" s="158"/>
      <c r="AG73" s="158"/>
      <c r="AH73" s="158"/>
      <c r="AI73" s="158"/>
      <c r="AJ73" s="158"/>
      <c r="AK73" s="158"/>
      <c r="AL73" s="158"/>
      <c r="AM73" s="158"/>
      <c r="AN73" s="158"/>
      <c r="AO73" s="158"/>
      <c r="AP73" s="158"/>
      <c r="AQ73" s="158"/>
      <c r="AR73" s="158"/>
      <c r="AS73" s="158"/>
      <c r="AT73" s="158"/>
      <c r="AU73" s="158"/>
    </row>
    <row r="74" spans="1:47" x14ac:dyDescent="0.4">
      <c r="A74" s="204"/>
      <c r="B74" s="46" t="s">
        <v>223</v>
      </c>
      <c r="C74" s="159"/>
      <c r="D74" s="159"/>
      <c r="E74" s="159"/>
      <c r="F74" s="159"/>
      <c r="G74" s="159"/>
      <c r="H74" s="159"/>
      <c r="I74" s="159"/>
      <c r="J74" s="159"/>
      <c r="K74" s="159"/>
      <c r="L74" s="159"/>
      <c r="M74" s="159"/>
      <c r="N74" s="159"/>
      <c r="O74" s="159"/>
      <c r="P74" s="159"/>
      <c r="Q74" s="159"/>
      <c r="R74" s="159"/>
      <c r="S74" s="159"/>
      <c r="T74" s="159"/>
      <c r="U74" s="159"/>
      <c r="V74" s="159"/>
      <c r="W74" s="159"/>
      <c r="X74" s="159"/>
      <c r="Y74" s="159"/>
      <c r="Z74" s="159"/>
      <c r="AA74" s="159"/>
      <c r="AB74" s="159"/>
      <c r="AC74" s="159"/>
      <c r="AD74" s="159"/>
      <c r="AE74" s="159"/>
      <c r="AF74" s="159"/>
      <c r="AG74" s="159"/>
      <c r="AH74" s="159"/>
      <c r="AI74" s="159"/>
      <c r="AJ74" s="159"/>
      <c r="AK74" s="159"/>
      <c r="AL74" s="159"/>
      <c r="AM74" s="159"/>
      <c r="AN74" s="159"/>
      <c r="AO74" s="159"/>
      <c r="AP74" s="159"/>
      <c r="AQ74" s="159"/>
      <c r="AR74" s="159"/>
      <c r="AS74" s="159"/>
      <c r="AT74" s="159"/>
      <c r="AU74" s="159"/>
    </row>
    <row r="75" spans="1:47" x14ac:dyDescent="0.4">
      <c r="A75" s="54"/>
      <c r="B75" s="55"/>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row>
    <row r="76" spans="1:47" s="4" customFormat="1" x14ac:dyDescent="0.4">
      <c r="A76" s="202" t="s">
        <v>11</v>
      </c>
      <c r="B76" s="202"/>
      <c r="C76" s="202"/>
      <c r="D76" s="202"/>
      <c r="E76" s="202"/>
      <c r="F76" s="202"/>
      <c r="G76" s="202"/>
      <c r="H76" s="202"/>
      <c r="I76" s="202"/>
      <c r="J76" s="202"/>
      <c r="K76" s="202"/>
      <c r="L76" s="202"/>
      <c r="M76" s="202"/>
      <c r="N76" s="202"/>
      <c r="O76" s="202"/>
      <c r="P76" s="202"/>
      <c r="Q76" s="202"/>
      <c r="R76" s="202"/>
      <c r="S76" s="202"/>
      <c r="T76" s="202"/>
      <c r="U76" s="202"/>
      <c r="V76" s="202"/>
      <c r="W76" s="202"/>
      <c r="X76" s="202"/>
      <c r="Y76" s="202"/>
      <c r="Z76" s="202"/>
      <c r="AA76" s="202"/>
      <c r="AB76" s="202"/>
      <c r="AC76" s="202"/>
      <c r="AD76" s="202"/>
      <c r="AE76" s="202"/>
      <c r="AF76" s="202"/>
      <c r="AG76" s="202"/>
      <c r="AH76" s="202"/>
      <c r="AI76" s="202"/>
      <c r="AJ76" s="202"/>
      <c r="AK76" s="202"/>
      <c r="AL76" s="202"/>
      <c r="AM76" s="202"/>
      <c r="AN76" s="202"/>
      <c r="AO76" s="202"/>
      <c r="AP76" s="202"/>
      <c r="AQ76" s="202"/>
      <c r="AR76" s="202"/>
      <c r="AS76" s="202"/>
      <c r="AT76" s="202"/>
      <c r="AU76" s="202"/>
    </row>
    <row r="77" spans="1:47" s="4" customFormat="1" x14ac:dyDescent="0.4">
      <c r="A77" s="201" t="s">
        <v>12</v>
      </c>
      <c r="B77" s="201"/>
      <c r="C77" s="58">
        <f>C3</f>
        <v>1</v>
      </c>
      <c r="D77" s="58">
        <f t="shared" ref="D77:AU77" si="0">D3</f>
        <v>2</v>
      </c>
      <c r="E77" s="58">
        <f t="shared" si="0"/>
        <v>3</v>
      </c>
      <c r="F77" s="58">
        <f t="shared" si="0"/>
        <v>4</v>
      </c>
      <c r="G77" s="58">
        <f t="shared" si="0"/>
        <v>5</v>
      </c>
      <c r="H77" s="58">
        <f t="shared" si="0"/>
        <v>6</v>
      </c>
      <c r="I77" s="58">
        <f t="shared" si="0"/>
        <v>7</v>
      </c>
      <c r="J77" s="58">
        <f t="shared" si="0"/>
        <v>8</v>
      </c>
      <c r="K77" s="58">
        <f t="shared" si="0"/>
        <v>9</v>
      </c>
      <c r="L77" s="58">
        <f t="shared" si="0"/>
        <v>10</v>
      </c>
      <c r="M77" s="58">
        <f t="shared" si="0"/>
        <v>11</v>
      </c>
      <c r="N77" s="58">
        <f t="shared" si="0"/>
        <v>12</v>
      </c>
      <c r="O77" s="58">
        <f t="shared" si="0"/>
        <v>13</v>
      </c>
      <c r="P77" s="58">
        <f t="shared" si="0"/>
        <v>14</v>
      </c>
      <c r="Q77" s="58">
        <f t="shared" si="0"/>
        <v>15</v>
      </c>
      <c r="R77" s="58">
        <f t="shared" si="0"/>
        <v>16</v>
      </c>
      <c r="S77" s="58">
        <f t="shared" si="0"/>
        <v>17</v>
      </c>
      <c r="T77" s="58">
        <f t="shared" si="0"/>
        <v>18</v>
      </c>
      <c r="U77" s="58">
        <f t="shared" si="0"/>
        <v>19</v>
      </c>
      <c r="V77" s="58">
        <f t="shared" si="0"/>
        <v>20</v>
      </c>
      <c r="W77" s="58">
        <f t="shared" si="0"/>
        <v>21</v>
      </c>
      <c r="X77" s="58">
        <f t="shared" si="0"/>
        <v>22</v>
      </c>
      <c r="Y77" s="58">
        <f t="shared" si="0"/>
        <v>23</v>
      </c>
      <c r="Z77" s="58">
        <f t="shared" si="0"/>
        <v>24</v>
      </c>
      <c r="AA77" s="58">
        <f t="shared" si="0"/>
        <v>25</v>
      </c>
      <c r="AB77" s="58">
        <f t="shared" si="0"/>
        <v>26</v>
      </c>
      <c r="AC77" s="58">
        <f t="shared" si="0"/>
        <v>27</v>
      </c>
      <c r="AD77" s="58">
        <f t="shared" si="0"/>
        <v>28</v>
      </c>
      <c r="AE77" s="58">
        <f t="shared" si="0"/>
        <v>29</v>
      </c>
      <c r="AF77" s="58">
        <f t="shared" si="0"/>
        <v>30</v>
      </c>
      <c r="AG77" s="58">
        <f t="shared" si="0"/>
        <v>31</v>
      </c>
      <c r="AH77" s="58">
        <f t="shared" si="0"/>
        <v>32</v>
      </c>
      <c r="AI77" s="58">
        <f t="shared" si="0"/>
        <v>33</v>
      </c>
      <c r="AJ77" s="58">
        <f t="shared" si="0"/>
        <v>34</v>
      </c>
      <c r="AK77" s="58">
        <f t="shared" si="0"/>
        <v>35</v>
      </c>
      <c r="AL77" s="58">
        <f t="shared" si="0"/>
        <v>36</v>
      </c>
      <c r="AM77" s="58">
        <f t="shared" si="0"/>
        <v>37</v>
      </c>
      <c r="AN77" s="58">
        <f t="shared" si="0"/>
        <v>38</v>
      </c>
      <c r="AO77" s="58">
        <f t="shared" si="0"/>
        <v>39</v>
      </c>
      <c r="AP77" s="58">
        <f t="shared" si="0"/>
        <v>40</v>
      </c>
      <c r="AQ77" s="58">
        <f t="shared" si="0"/>
        <v>41</v>
      </c>
      <c r="AR77" s="58">
        <f t="shared" si="0"/>
        <v>42</v>
      </c>
      <c r="AS77" s="58">
        <f t="shared" si="0"/>
        <v>43</v>
      </c>
      <c r="AT77" s="58">
        <f t="shared" si="0"/>
        <v>44</v>
      </c>
      <c r="AU77" s="58">
        <f t="shared" si="0"/>
        <v>45</v>
      </c>
    </row>
    <row r="78" spans="1:47" ht="102" customHeight="1" x14ac:dyDescent="0.4">
      <c r="A78" s="201"/>
      <c r="B78" s="201"/>
      <c r="C78" s="51" t="str">
        <f>C4</f>
        <v>あい　うえお</v>
      </c>
      <c r="D78" s="51" t="str">
        <f t="shared" ref="D78:AU78" si="1">D4</f>
        <v>かき　くけこ</v>
      </c>
      <c r="E78" s="51" t="str">
        <f t="shared" si="1"/>
        <v>さしす　せそ</v>
      </c>
      <c r="F78" s="51">
        <f t="shared" si="1"/>
        <v>0</v>
      </c>
      <c r="G78" s="51">
        <f t="shared" si="1"/>
        <v>0</v>
      </c>
      <c r="H78" s="51">
        <f t="shared" si="1"/>
        <v>0</v>
      </c>
      <c r="I78" s="51">
        <f t="shared" si="1"/>
        <v>0</v>
      </c>
      <c r="J78" s="51">
        <f t="shared" si="1"/>
        <v>0</v>
      </c>
      <c r="K78" s="51">
        <f t="shared" si="1"/>
        <v>0</v>
      </c>
      <c r="L78" s="51">
        <f t="shared" si="1"/>
        <v>0</v>
      </c>
      <c r="M78" s="51">
        <f t="shared" si="1"/>
        <v>0</v>
      </c>
      <c r="N78" s="51">
        <f t="shared" si="1"/>
        <v>0</v>
      </c>
      <c r="O78" s="51">
        <f t="shared" si="1"/>
        <v>0</v>
      </c>
      <c r="P78" s="51">
        <f t="shared" si="1"/>
        <v>0</v>
      </c>
      <c r="Q78" s="51">
        <f t="shared" si="1"/>
        <v>0</v>
      </c>
      <c r="R78" s="51">
        <f t="shared" si="1"/>
        <v>0</v>
      </c>
      <c r="S78" s="51">
        <f t="shared" si="1"/>
        <v>0</v>
      </c>
      <c r="T78" s="51">
        <f t="shared" si="1"/>
        <v>0</v>
      </c>
      <c r="U78" s="51">
        <f t="shared" si="1"/>
        <v>0</v>
      </c>
      <c r="V78" s="51">
        <f t="shared" si="1"/>
        <v>0</v>
      </c>
      <c r="W78" s="51">
        <f t="shared" si="1"/>
        <v>0</v>
      </c>
      <c r="X78" s="51">
        <f t="shared" si="1"/>
        <v>0</v>
      </c>
      <c r="Y78" s="51">
        <f t="shared" si="1"/>
        <v>0</v>
      </c>
      <c r="Z78" s="51">
        <f t="shared" si="1"/>
        <v>0</v>
      </c>
      <c r="AA78" s="51">
        <f t="shared" si="1"/>
        <v>0</v>
      </c>
      <c r="AB78" s="51">
        <f t="shared" si="1"/>
        <v>0</v>
      </c>
      <c r="AC78" s="51">
        <f t="shared" si="1"/>
        <v>0</v>
      </c>
      <c r="AD78" s="51">
        <f t="shared" si="1"/>
        <v>0</v>
      </c>
      <c r="AE78" s="51">
        <f t="shared" si="1"/>
        <v>0</v>
      </c>
      <c r="AF78" s="51">
        <f t="shared" si="1"/>
        <v>0</v>
      </c>
      <c r="AG78" s="51">
        <f t="shared" si="1"/>
        <v>0</v>
      </c>
      <c r="AH78" s="51">
        <f t="shared" si="1"/>
        <v>0</v>
      </c>
      <c r="AI78" s="51">
        <f t="shared" si="1"/>
        <v>0</v>
      </c>
      <c r="AJ78" s="51">
        <f t="shared" si="1"/>
        <v>0</v>
      </c>
      <c r="AK78" s="51">
        <f t="shared" si="1"/>
        <v>0</v>
      </c>
      <c r="AL78" s="51">
        <f t="shared" si="1"/>
        <v>0</v>
      </c>
      <c r="AM78" s="51">
        <f t="shared" si="1"/>
        <v>0</v>
      </c>
      <c r="AN78" s="51">
        <f t="shared" si="1"/>
        <v>0</v>
      </c>
      <c r="AO78" s="51">
        <f t="shared" si="1"/>
        <v>0</v>
      </c>
      <c r="AP78" s="51">
        <f t="shared" si="1"/>
        <v>0</v>
      </c>
      <c r="AQ78" s="51">
        <f t="shared" si="1"/>
        <v>0</v>
      </c>
      <c r="AR78" s="51">
        <f t="shared" si="1"/>
        <v>0</v>
      </c>
      <c r="AS78" s="51">
        <f t="shared" si="1"/>
        <v>0</v>
      </c>
      <c r="AT78" s="51">
        <f t="shared" si="1"/>
        <v>0</v>
      </c>
      <c r="AU78" s="51">
        <f t="shared" si="1"/>
        <v>0</v>
      </c>
    </row>
    <row r="79" spans="1:47" ht="18" customHeight="1" x14ac:dyDescent="0.4">
      <c r="A79" s="205" t="s">
        <v>131</v>
      </c>
      <c r="B79" s="57" t="str">
        <f>目ざす姿!B4</f>
        <v>１自分事</v>
      </c>
      <c r="C79" s="59">
        <f>IF(COUNTIF(C$5:C$74,$B79)=0,"",COUNTIF(C$5:C$74,$B79))</f>
        <v>1</v>
      </c>
      <c r="D79" s="59" t="str">
        <f t="shared" ref="D79:AU85" si="2">IF(COUNTIF(D$5:D$74,$B79)=0,"",COUNTIF(D$5:D$74,$B79))</f>
        <v/>
      </c>
      <c r="E79" s="59" t="str">
        <f t="shared" si="2"/>
        <v/>
      </c>
      <c r="F79" s="59" t="str">
        <f t="shared" si="2"/>
        <v/>
      </c>
      <c r="G79" s="59" t="str">
        <f t="shared" si="2"/>
        <v/>
      </c>
      <c r="H79" s="59" t="str">
        <f t="shared" si="2"/>
        <v/>
      </c>
      <c r="I79" s="59" t="str">
        <f t="shared" si="2"/>
        <v/>
      </c>
      <c r="J79" s="59" t="str">
        <f t="shared" si="2"/>
        <v/>
      </c>
      <c r="K79" s="59" t="str">
        <f t="shared" si="2"/>
        <v/>
      </c>
      <c r="L79" s="59" t="str">
        <f t="shared" si="2"/>
        <v/>
      </c>
      <c r="M79" s="59" t="str">
        <f t="shared" si="2"/>
        <v/>
      </c>
      <c r="N79" s="59" t="str">
        <f t="shared" si="2"/>
        <v/>
      </c>
      <c r="O79" s="59" t="str">
        <f>IF(COUNTIF(O$5:O$74,$B79)=0,"",COUNTIF(O$5:O$74,$B79))</f>
        <v/>
      </c>
      <c r="P79" s="59" t="str">
        <f t="shared" si="2"/>
        <v/>
      </c>
      <c r="Q79" s="59" t="str">
        <f t="shared" si="2"/>
        <v/>
      </c>
      <c r="R79" s="59" t="str">
        <f t="shared" si="2"/>
        <v/>
      </c>
      <c r="S79" s="59" t="str">
        <f t="shared" si="2"/>
        <v/>
      </c>
      <c r="T79" s="59" t="str">
        <f t="shared" si="2"/>
        <v/>
      </c>
      <c r="U79" s="59" t="str">
        <f t="shared" si="2"/>
        <v/>
      </c>
      <c r="V79" s="59" t="str">
        <f t="shared" si="2"/>
        <v/>
      </c>
      <c r="W79" s="59" t="str">
        <f t="shared" si="2"/>
        <v/>
      </c>
      <c r="X79" s="59" t="str">
        <f t="shared" si="2"/>
        <v/>
      </c>
      <c r="Y79" s="59" t="str">
        <f t="shared" si="2"/>
        <v/>
      </c>
      <c r="Z79" s="59" t="str">
        <f t="shared" si="2"/>
        <v/>
      </c>
      <c r="AA79" s="59" t="str">
        <f t="shared" si="2"/>
        <v/>
      </c>
      <c r="AB79" s="59" t="str">
        <f t="shared" si="2"/>
        <v/>
      </c>
      <c r="AC79" s="59" t="str">
        <f t="shared" si="2"/>
        <v/>
      </c>
      <c r="AD79" s="59" t="str">
        <f t="shared" si="2"/>
        <v/>
      </c>
      <c r="AE79" s="59" t="str">
        <f t="shared" si="2"/>
        <v/>
      </c>
      <c r="AF79" s="59" t="str">
        <f t="shared" si="2"/>
        <v/>
      </c>
      <c r="AG79" s="59" t="str">
        <f t="shared" si="2"/>
        <v/>
      </c>
      <c r="AH79" s="59" t="str">
        <f t="shared" si="2"/>
        <v/>
      </c>
      <c r="AI79" s="59" t="str">
        <f t="shared" si="2"/>
        <v/>
      </c>
      <c r="AJ79" s="59" t="str">
        <f t="shared" si="2"/>
        <v/>
      </c>
      <c r="AK79" s="59" t="str">
        <f t="shared" si="2"/>
        <v/>
      </c>
      <c r="AL79" s="59" t="str">
        <f t="shared" si="2"/>
        <v/>
      </c>
      <c r="AM79" s="59" t="str">
        <f t="shared" si="2"/>
        <v/>
      </c>
      <c r="AN79" s="59" t="str">
        <f t="shared" si="2"/>
        <v/>
      </c>
      <c r="AO79" s="59" t="str">
        <f t="shared" si="2"/>
        <v/>
      </c>
      <c r="AP79" s="59" t="str">
        <f t="shared" si="2"/>
        <v/>
      </c>
      <c r="AQ79" s="59" t="str">
        <f t="shared" si="2"/>
        <v/>
      </c>
      <c r="AR79" s="59" t="str">
        <f t="shared" si="2"/>
        <v/>
      </c>
      <c r="AS79" s="59" t="str">
        <f t="shared" si="2"/>
        <v/>
      </c>
      <c r="AT79" s="59" t="str">
        <f t="shared" si="2"/>
        <v/>
      </c>
      <c r="AU79" s="59" t="str">
        <f t="shared" si="2"/>
        <v/>
      </c>
    </row>
    <row r="80" spans="1:47" ht="18" customHeight="1" x14ac:dyDescent="0.4">
      <c r="A80" s="206"/>
      <c r="B80" s="57" t="str">
        <f>目ざす姿!B5</f>
        <v>２自分なり</v>
      </c>
      <c r="C80" s="59" t="str">
        <f t="shared" ref="C80:R92" si="3">IF(COUNTIF(C$5:C$74,$B80)=0,"",COUNTIF(C$5:C$74,$B80))</f>
        <v/>
      </c>
      <c r="D80" s="59" t="str">
        <f t="shared" si="3"/>
        <v/>
      </c>
      <c r="E80" s="59" t="str">
        <f t="shared" si="3"/>
        <v/>
      </c>
      <c r="F80" s="59" t="str">
        <f t="shared" si="3"/>
        <v/>
      </c>
      <c r="G80" s="59" t="str">
        <f t="shared" si="3"/>
        <v/>
      </c>
      <c r="H80" s="59" t="str">
        <f t="shared" si="3"/>
        <v/>
      </c>
      <c r="I80" s="59" t="str">
        <f t="shared" si="3"/>
        <v/>
      </c>
      <c r="J80" s="59" t="str">
        <f t="shared" si="3"/>
        <v/>
      </c>
      <c r="K80" s="59" t="str">
        <f t="shared" si="3"/>
        <v/>
      </c>
      <c r="L80" s="59" t="str">
        <f t="shared" si="3"/>
        <v/>
      </c>
      <c r="M80" s="59" t="str">
        <f t="shared" si="3"/>
        <v/>
      </c>
      <c r="N80" s="59" t="str">
        <f t="shared" si="3"/>
        <v/>
      </c>
      <c r="O80" s="59" t="str">
        <f t="shared" si="3"/>
        <v/>
      </c>
      <c r="P80" s="59" t="str">
        <f t="shared" si="3"/>
        <v/>
      </c>
      <c r="Q80" s="59" t="str">
        <f t="shared" si="3"/>
        <v/>
      </c>
      <c r="R80" s="59" t="str">
        <f t="shared" si="3"/>
        <v/>
      </c>
      <c r="S80" s="59" t="str">
        <f t="shared" si="2"/>
        <v/>
      </c>
      <c r="T80" s="59" t="str">
        <f t="shared" si="2"/>
        <v/>
      </c>
      <c r="U80" s="59" t="str">
        <f t="shared" si="2"/>
        <v/>
      </c>
      <c r="V80" s="59" t="str">
        <f t="shared" si="2"/>
        <v/>
      </c>
      <c r="W80" s="59" t="str">
        <f t="shared" si="2"/>
        <v/>
      </c>
      <c r="X80" s="59" t="str">
        <f t="shared" si="2"/>
        <v/>
      </c>
      <c r="Y80" s="59" t="str">
        <f t="shared" si="2"/>
        <v/>
      </c>
      <c r="Z80" s="59" t="str">
        <f t="shared" si="2"/>
        <v/>
      </c>
      <c r="AA80" s="59" t="str">
        <f t="shared" si="2"/>
        <v/>
      </c>
      <c r="AB80" s="59" t="str">
        <f t="shared" si="2"/>
        <v/>
      </c>
      <c r="AC80" s="59" t="str">
        <f t="shared" si="2"/>
        <v/>
      </c>
      <c r="AD80" s="59" t="str">
        <f t="shared" si="2"/>
        <v/>
      </c>
      <c r="AE80" s="59" t="str">
        <f t="shared" si="2"/>
        <v/>
      </c>
      <c r="AF80" s="59" t="str">
        <f t="shared" si="2"/>
        <v/>
      </c>
      <c r="AG80" s="59" t="str">
        <f t="shared" si="2"/>
        <v/>
      </c>
      <c r="AH80" s="59" t="str">
        <f t="shared" si="2"/>
        <v/>
      </c>
      <c r="AI80" s="59" t="str">
        <f t="shared" si="2"/>
        <v/>
      </c>
      <c r="AJ80" s="59" t="str">
        <f t="shared" si="2"/>
        <v/>
      </c>
      <c r="AK80" s="59" t="str">
        <f t="shared" si="2"/>
        <v/>
      </c>
      <c r="AL80" s="59" t="str">
        <f t="shared" si="2"/>
        <v/>
      </c>
      <c r="AM80" s="59" t="str">
        <f t="shared" si="2"/>
        <v/>
      </c>
      <c r="AN80" s="59" t="str">
        <f t="shared" si="2"/>
        <v/>
      </c>
      <c r="AO80" s="59" t="str">
        <f t="shared" si="2"/>
        <v/>
      </c>
      <c r="AP80" s="59" t="str">
        <f t="shared" si="2"/>
        <v/>
      </c>
      <c r="AQ80" s="59" t="str">
        <f t="shared" si="2"/>
        <v/>
      </c>
      <c r="AR80" s="59" t="str">
        <f t="shared" si="2"/>
        <v/>
      </c>
      <c r="AS80" s="59" t="str">
        <f t="shared" si="2"/>
        <v/>
      </c>
      <c r="AT80" s="59" t="str">
        <f t="shared" si="2"/>
        <v/>
      </c>
      <c r="AU80" s="59" t="str">
        <f t="shared" si="2"/>
        <v/>
      </c>
    </row>
    <row r="81" spans="1:47" ht="18" customHeight="1" x14ac:dyDescent="0.4">
      <c r="A81" s="206"/>
      <c r="B81" s="57" t="str">
        <f>目ざす姿!B6</f>
        <v>３自分だったら</v>
      </c>
      <c r="C81" s="59" t="str">
        <f t="shared" si="3"/>
        <v/>
      </c>
      <c r="D81" s="59">
        <f t="shared" si="2"/>
        <v>1</v>
      </c>
      <c r="E81" s="59" t="str">
        <f t="shared" si="2"/>
        <v/>
      </c>
      <c r="F81" s="59" t="str">
        <f t="shared" si="2"/>
        <v/>
      </c>
      <c r="G81" s="59" t="str">
        <f t="shared" si="2"/>
        <v/>
      </c>
      <c r="H81" s="59" t="str">
        <f t="shared" si="2"/>
        <v/>
      </c>
      <c r="I81" s="59" t="str">
        <f t="shared" si="2"/>
        <v/>
      </c>
      <c r="J81" s="59" t="str">
        <f t="shared" si="2"/>
        <v/>
      </c>
      <c r="K81" s="59" t="str">
        <f t="shared" si="2"/>
        <v/>
      </c>
      <c r="L81" s="59" t="str">
        <f t="shared" si="2"/>
        <v/>
      </c>
      <c r="M81" s="59" t="str">
        <f t="shared" si="2"/>
        <v/>
      </c>
      <c r="N81" s="59" t="str">
        <f t="shared" si="2"/>
        <v/>
      </c>
      <c r="O81" s="59" t="str">
        <f t="shared" si="2"/>
        <v/>
      </c>
      <c r="P81" s="59" t="str">
        <f t="shared" si="2"/>
        <v/>
      </c>
      <c r="Q81" s="59" t="str">
        <f t="shared" si="2"/>
        <v/>
      </c>
      <c r="R81" s="59" t="str">
        <f t="shared" si="2"/>
        <v/>
      </c>
      <c r="S81" s="59" t="str">
        <f t="shared" si="2"/>
        <v/>
      </c>
      <c r="T81" s="59" t="str">
        <f t="shared" si="2"/>
        <v/>
      </c>
      <c r="U81" s="59" t="str">
        <f t="shared" si="2"/>
        <v/>
      </c>
      <c r="V81" s="59" t="str">
        <f t="shared" si="2"/>
        <v/>
      </c>
      <c r="W81" s="59" t="str">
        <f t="shared" si="2"/>
        <v/>
      </c>
      <c r="X81" s="59" t="str">
        <f t="shared" si="2"/>
        <v/>
      </c>
      <c r="Y81" s="59" t="str">
        <f t="shared" si="2"/>
        <v/>
      </c>
      <c r="Z81" s="59" t="str">
        <f t="shared" si="2"/>
        <v/>
      </c>
      <c r="AA81" s="59" t="str">
        <f t="shared" si="2"/>
        <v/>
      </c>
      <c r="AB81" s="59" t="str">
        <f t="shared" si="2"/>
        <v/>
      </c>
      <c r="AC81" s="59" t="str">
        <f t="shared" si="2"/>
        <v/>
      </c>
      <c r="AD81" s="59" t="str">
        <f t="shared" si="2"/>
        <v/>
      </c>
      <c r="AE81" s="59" t="str">
        <f t="shared" si="2"/>
        <v/>
      </c>
      <c r="AF81" s="59" t="str">
        <f t="shared" si="2"/>
        <v/>
      </c>
      <c r="AG81" s="59" t="str">
        <f t="shared" si="2"/>
        <v/>
      </c>
      <c r="AH81" s="59" t="str">
        <f t="shared" si="2"/>
        <v/>
      </c>
      <c r="AI81" s="59" t="str">
        <f t="shared" si="2"/>
        <v/>
      </c>
      <c r="AJ81" s="59" t="str">
        <f t="shared" si="2"/>
        <v/>
      </c>
      <c r="AK81" s="59" t="str">
        <f t="shared" si="2"/>
        <v/>
      </c>
      <c r="AL81" s="59" t="str">
        <f t="shared" si="2"/>
        <v/>
      </c>
      <c r="AM81" s="59" t="str">
        <f t="shared" si="2"/>
        <v/>
      </c>
      <c r="AN81" s="59" t="str">
        <f t="shared" si="2"/>
        <v/>
      </c>
      <c r="AO81" s="59" t="str">
        <f t="shared" si="2"/>
        <v/>
      </c>
      <c r="AP81" s="59" t="str">
        <f t="shared" si="2"/>
        <v/>
      </c>
      <c r="AQ81" s="59" t="str">
        <f t="shared" si="2"/>
        <v/>
      </c>
      <c r="AR81" s="59" t="str">
        <f t="shared" si="2"/>
        <v/>
      </c>
      <c r="AS81" s="59" t="str">
        <f t="shared" si="2"/>
        <v/>
      </c>
      <c r="AT81" s="59" t="str">
        <f t="shared" si="2"/>
        <v/>
      </c>
      <c r="AU81" s="59" t="str">
        <f t="shared" si="2"/>
        <v/>
      </c>
    </row>
    <row r="82" spans="1:47" ht="18" customHeight="1" x14ac:dyDescent="0.4">
      <c r="A82" s="206"/>
      <c r="B82" s="57" t="str">
        <f>目ざす姿!B7</f>
        <v>４よりよい生き方</v>
      </c>
      <c r="C82" s="59" t="str">
        <f t="shared" si="3"/>
        <v/>
      </c>
      <c r="D82" s="59" t="str">
        <f t="shared" si="2"/>
        <v/>
      </c>
      <c r="E82" s="59" t="str">
        <f t="shared" si="2"/>
        <v/>
      </c>
      <c r="F82" s="59" t="str">
        <f t="shared" si="2"/>
        <v/>
      </c>
      <c r="G82" s="59" t="str">
        <f t="shared" si="2"/>
        <v/>
      </c>
      <c r="H82" s="59" t="str">
        <f t="shared" si="2"/>
        <v/>
      </c>
      <c r="I82" s="59" t="str">
        <f t="shared" si="2"/>
        <v/>
      </c>
      <c r="J82" s="59" t="str">
        <f t="shared" si="2"/>
        <v/>
      </c>
      <c r="K82" s="59" t="str">
        <f t="shared" si="2"/>
        <v/>
      </c>
      <c r="L82" s="59" t="str">
        <f t="shared" si="2"/>
        <v/>
      </c>
      <c r="M82" s="59" t="str">
        <f t="shared" si="2"/>
        <v/>
      </c>
      <c r="N82" s="59" t="str">
        <f t="shared" si="2"/>
        <v/>
      </c>
      <c r="O82" s="59" t="str">
        <f t="shared" si="2"/>
        <v/>
      </c>
      <c r="P82" s="59" t="str">
        <f t="shared" si="2"/>
        <v/>
      </c>
      <c r="Q82" s="59" t="str">
        <f t="shared" si="2"/>
        <v/>
      </c>
      <c r="R82" s="59" t="str">
        <f t="shared" si="2"/>
        <v/>
      </c>
      <c r="S82" s="59" t="str">
        <f t="shared" si="2"/>
        <v/>
      </c>
      <c r="T82" s="59" t="str">
        <f t="shared" si="2"/>
        <v/>
      </c>
      <c r="U82" s="59" t="str">
        <f t="shared" si="2"/>
        <v/>
      </c>
      <c r="V82" s="59" t="str">
        <f t="shared" si="2"/>
        <v/>
      </c>
      <c r="W82" s="59" t="str">
        <f t="shared" si="2"/>
        <v/>
      </c>
      <c r="X82" s="59" t="str">
        <f t="shared" si="2"/>
        <v/>
      </c>
      <c r="Y82" s="59" t="str">
        <f t="shared" si="2"/>
        <v/>
      </c>
      <c r="Z82" s="59" t="str">
        <f t="shared" si="2"/>
        <v/>
      </c>
      <c r="AA82" s="59" t="str">
        <f t="shared" si="2"/>
        <v/>
      </c>
      <c r="AB82" s="59" t="str">
        <f t="shared" si="2"/>
        <v/>
      </c>
      <c r="AC82" s="59" t="str">
        <f t="shared" si="2"/>
        <v/>
      </c>
      <c r="AD82" s="59" t="str">
        <f t="shared" si="2"/>
        <v/>
      </c>
      <c r="AE82" s="59" t="str">
        <f t="shared" si="2"/>
        <v/>
      </c>
      <c r="AF82" s="59" t="str">
        <f t="shared" si="2"/>
        <v/>
      </c>
      <c r="AG82" s="59" t="str">
        <f t="shared" si="2"/>
        <v/>
      </c>
      <c r="AH82" s="59" t="str">
        <f t="shared" si="2"/>
        <v/>
      </c>
      <c r="AI82" s="59" t="str">
        <f t="shared" si="2"/>
        <v/>
      </c>
      <c r="AJ82" s="59" t="str">
        <f t="shared" si="2"/>
        <v/>
      </c>
      <c r="AK82" s="59" t="str">
        <f t="shared" si="2"/>
        <v/>
      </c>
      <c r="AL82" s="59" t="str">
        <f t="shared" si="2"/>
        <v/>
      </c>
      <c r="AM82" s="59" t="str">
        <f t="shared" si="2"/>
        <v/>
      </c>
      <c r="AN82" s="59" t="str">
        <f t="shared" si="2"/>
        <v/>
      </c>
      <c r="AO82" s="59" t="str">
        <f t="shared" si="2"/>
        <v/>
      </c>
      <c r="AP82" s="59" t="str">
        <f t="shared" si="2"/>
        <v/>
      </c>
      <c r="AQ82" s="59" t="str">
        <f t="shared" si="2"/>
        <v/>
      </c>
      <c r="AR82" s="59" t="str">
        <f t="shared" si="2"/>
        <v/>
      </c>
      <c r="AS82" s="59" t="str">
        <f t="shared" si="2"/>
        <v/>
      </c>
      <c r="AT82" s="59" t="str">
        <f t="shared" si="2"/>
        <v/>
      </c>
      <c r="AU82" s="59" t="str">
        <f t="shared" si="2"/>
        <v/>
      </c>
    </row>
    <row r="83" spans="1:47" ht="18" customHeight="1" x14ac:dyDescent="0.4">
      <c r="A83" s="206"/>
      <c r="B83" s="57" t="str">
        <f>目ざす姿!B8</f>
        <v>５経験を振り返り</v>
      </c>
      <c r="C83" s="59" t="str">
        <f t="shared" si="3"/>
        <v/>
      </c>
      <c r="D83" s="59" t="str">
        <f t="shared" si="2"/>
        <v/>
      </c>
      <c r="E83" s="59">
        <f t="shared" si="2"/>
        <v>1</v>
      </c>
      <c r="F83" s="59" t="str">
        <f t="shared" si="2"/>
        <v/>
      </c>
      <c r="G83" s="59" t="str">
        <f t="shared" si="2"/>
        <v/>
      </c>
      <c r="H83" s="59" t="str">
        <f t="shared" si="2"/>
        <v/>
      </c>
      <c r="I83" s="59" t="str">
        <f t="shared" si="2"/>
        <v/>
      </c>
      <c r="J83" s="59" t="str">
        <f t="shared" si="2"/>
        <v/>
      </c>
      <c r="K83" s="59" t="str">
        <f t="shared" si="2"/>
        <v/>
      </c>
      <c r="L83" s="59" t="str">
        <f t="shared" si="2"/>
        <v/>
      </c>
      <c r="M83" s="59" t="str">
        <f t="shared" si="2"/>
        <v/>
      </c>
      <c r="N83" s="59" t="str">
        <f t="shared" si="2"/>
        <v/>
      </c>
      <c r="O83" s="59" t="str">
        <f t="shared" si="2"/>
        <v/>
      </c>
      <c r="P83" s="59" t="str">
        <f t="shared" si="2"/>
        <v/>
      </c>
      <c r="Q83" s="59" t="str">
        <f t="shared" si="2"/>
        <v/>
      </c>
      <c r="R83" s="59" t="str">
        <f t="shared" si="2"/>
        <v/>
      </c>
      <c r="S83" s="59" t="str">
        <f t="shared" si="2"/>
        <v/>
      </c>
      <c r="T83" s="59" t="str">
        <f t="shared" si="2"/>
        <v/>
      </c>
      <c r="U83" s="59" t="str">
        <f t="shared" si="2"/>
        <v/>
      </c>
      <c r="V83" s="59" t="str">
        <f t="shared" si="2"/>
        <v/>
      </c>
      <c r="W83" s="59" t="str">
        <f t="shared" si="2"/>
        <v/>
      </c>
      <c r="X83" s="59" t="str">
        <f t="shared" si="2"/>
        <v/>
      </c>
      <c r="Y83" s="59" t="str">
        <f t="shared" si="2"/>
        <v/>
      </c>
      <c r="Z83" s="59" t="str">
        <f t="shared" si="2"/>
        <v/>
      </c>
      <c r="AA83" s="59" t="str">
        <f t="shared" si="2"/>
        <v/>
      </c>
      <c r="AB83" s="59" t="str">
        <f t="shared" si="2"/>
        <v/>
      </c>
      <c r="AC83" s="59" t="str">
        <f t="shared" si="2"/>
        <v/>
      </c>
      <c r="AD83" s="59" t="str">
        <f t="shared" si="2"/>
        <v/>
      </c>
      <c r="AE83" s="59" t="str">
        <f t="shared" si="2"/>
        <v/>
      </c>
      <c r="AF83" s="59" t="str">
        <f t="shared" si="2"/>
        <v/>
      </c>
      <c r="AG83" s="59" t="str">
        <f t="shared" si="2"/>
        <v/>
      </c>
      <c r="AH83" s="59" t="str">
        <f t="shared" si="2"/>
        <v/>
      </c>
      <c r="AI83" s="59" t="str">
        <f t="shared" si="2"/>
        <v/>
      </c>
      <c r="AJ83" s="59" t="str">
        <f t="shared" si="2"/>
        <v/>
      </c>
      <c r="AK83" s="59" t="str">
        <f t="shared" si="2"/>
        <v/>
      </c>
      <c r="AL83" s="59" t="str">
        <f t="shared" si="2"/>
        <v/>
      </c>
      <c r="AM83" s="59" t="str">
        <f t="shared" si="2"/>
        <v/>
      </c>
      <c r="AN83" s="59" t="str">
        <f t="shared" si="2"/>
        <v/>
      </c>
      <c r="AO83" s="59" t="str">
        <f t="shared" si="2"/>
        <v/>
      </c>
      <c r="AP83" s="59" t="str">
        <f t="shared" si="2"/>
        <v/>
      </c>
      <c r="AQ83" s="59" t="str">
        <f t="shared" si="2"/>
        <v/>
      </c>
      <c r="AR83" s="59" t="str">
        <f t="shared" si="2"/>
        <v/>
      </c>
      <c r="AS83" s="59" t="str">
        <f t="shared" si="2"/>
        <v/>
      </c>
      <c r="AT83" s="59" t="str">
        <f t="shared" si="2"/>
        <v/>
      </c>
      <c r="AU83" s="59" t="str">
        <f t="shared" si="2"/>
        <v/>
      </c>
    </row>
    <row r="84" spans="1:47" ht="18" customHeight="1" x14ac:dyDescent="0.4">
      <c r="A84" s="206"/>
      <c r="B84" s="57" t="str">
        <f>目ざす姿!B9</f>
        <v>６自分の弱さ</v>
      </c>
      <c r="C84" s="59" t="str">
        <f t="shared" si="3"/>
        <v/>
      </c>
      <c r="D84" s="59" t="str">
        <f t="shared" si="2"/>
        <v/>
      </c>
      <c r="E84" s="59" t="str">
        <f t="shared" si="2"/>
        <v/>
      </c>
      <c r="F84" s="59" t="str">
        <f t="shared" si="2"/>
        <v/>
      </c>
      <c r="G84" s="59" t="str">
        <f t="shared" si="2"/>
        <v/>
      </c>
      <c r="H84" s="59" t="str">
        <f t="shared" si="2"/>
        <v/>
      </c>
      <c r="I84" s="59" t="str">
        <f t="shared" si="2"/>
        <v/>
      </c>
      <c r="J84" s="59" t="str">
        <f t="shared" si="2"/>
        <v/>
      </c>
      <c r="K84" s="59" t="str">
        <f t="shared" si="2"/>
        <v/>
      </c>
      <c r="L84" s="59" t="str">
        <f t="shared" si="2"/>
        <v/>
      </c>
      <c r="M84" s="59" t="str">
        <f t="shared" si="2"/>
        <v/>
      </c>
      <c r="N84" s="59" t="str">
        <f t="shared" si="2"/>
        <v/>
      </c>
      <c r="O84" s="59" t="str">
        <f t="shared" si="2"/>
        <v/>
      </c>
      <c r="P84" s="59" t="str">
        <f t="shared" si="2"/>
        <v/>
      </c>
      <c r="Q84" s="59" t="str">
        <f t="shared" si="2"/>
        <v/>
      </c>
      <c r="R84" s="59" t="str">
        <f t="shared" si="2"/>
        <v/>
      </c>
      <c r="S84" s="59" t="str">
        <f t="shared" si="2"/>
        <v/>
      </c>
      <c r="T84" s="59" t="str">
        <f t="shared" si="2"/>
        <v/>
      </c>
      <c r="U84" s="59" t="str">
        <f t="shared" si="2"/>
        <v/>
      </c>
      <c r="V84" s="59" t="str">
        <f t="shared" si="2"/>
        <v/>
      </c>
      <c r="W84" s="59" t="str">
        <f t="shared" si="2"/>
        <v/>
      </c>
      <c r="X84" s="59" t="str">
        <f t="shared" si="2"/>
        <v/>
      </c>
      <c r="Y84" s="59" t="str">
        <f t="shared" si="2"/>
        <v/>
      </c>
      <c r="Z84" s="59" t="str">
        <f t="shared" si="2"/>
        <v/>
      </c>
      <c r="AA84" s="59" t="str">
        <f t="shared" si="2"/>
        <v/>
      </c>
      <c r="AB84" s="59" t="str">
        <f t="shared" si="2"/>
        <v/>
      </c>
      <c r="AC84" s="59" t="str">
        <f t="shared" si="2"/>
        <v/>
      </c>
      <c r="AD84" s="59" t="str">
        <f t="shared" si="2"/>
        <v/>
      </c>
      <c r="AE84" s="59" t="str">
        <f t="shared" si="2"/>
        <v/>
      </c>
      <c r="AF84" s="59" t="str">
        <f t="shared" si="2"/>
        <v/>
      </c>
      <c r="AG84" s="59" t="str">
        <f t="shared" si="2"/>
        <v/>
      </c>
      <c r="AH84" s="59" t="str">
        <f t="shared" si="2"/>
        <v/>
      </c>
      <c r="AI84" s="59" t="str">
        <f t="shared" si="2"/>
        <v/>
      </c>
      <c r="AJ84" s="59" t="str">
        <f t="shared" si="2"/>
        <v/>
      </c>
      <c r="AK84" s="59" t="str">
        <f t="shared" si="2"/>
        <v/>
      </c>
      <c r="AL84" s="59" t="str">
        <f t="shared" si="2"/>
        <v/>
      </c>
      <c r="AM84" s="59" t="str">
        <f t="shared" si="2"/>
        <v/>
      </c>
      <c r="AN84" s="59" t="str">
        <f t="shared" si="2"/>
        <v/>
      </c>
      <c r="AO84" s="59" t="str">
        <f t="shared" si="2"/>
        <v/>
      </c>
      <c r="AP84" s="59" t="str">
        <f t="shared" si="2"/>
        <v/>
      </c>
      <c r="AQ84" s="59" t="str">
        <f t="shared" si="2"/>
        <v/>
      </c>
      <c r="AR84" s="59" t="str">
        <f t="shared" si="2"/>
        <v/>
      </c>
      <c r="AS84" s="59" t="str">
        <f t="shared" si="2"/>
        <v/>
      </c>
      <c r="AT84" s="59" t="str">
        <f t="shared" si="2"/>
        <v/>
      </c>
      <c r="AU84" s="59" t="str">
        <f t="shared" si="2"/>
        <v/>
      </c>
    </row>
    <row r="85" spans="1:47" ht="18" customHeight="1" x14ac:dyDescent="0.4">
      <c r="A85" s="207"/>
      <c r="B85" s="57" t="str">
        <f>目ざす姿!B10</f>
        <v>7〇〇</v>
      </c>
      <c r="C85" s="59" t="str">
        <f t="shared" si="3"/>
        <v/>
      </c>
      <c r="D85" s="59" t="str">
        <f t="shared" si="2"/>
        <v/>
      </c>
      <c r="E85" s="59" t="str">
        <f t="shared" si="2"/>
        <v/>
      </c>
      <c r="F85" s="59" t="str">
        <f t="shared" si="2"/>
        <v/>
      </c>
      <c r="G85" s="59" t="str">
        <f t="shared" si="2"/>
        <v/>
      </c>
      <c r="H85" s="59" t="str">
        <f t="shared" si="2"/>
        <v/>
      </c>
      <c r="I85" s="59" t="str">
        <f t="shared" si="2"/>
        <v/>
      </c>
      <c r="J85" s="59" t="str">
        <f t="shared" ref="D85:AU90" si="4">IF(COUNTIF(J$5:J$74,$B85)=0,"",COUNTIF(J$5:J$74,$B85))</f>
        <v/>
      </c>
      <c r="K85" s="59" t="str">
        <f t="shared" si="4"/>
        <v/>
      </c>
      <c r="L85" s="59" t="str">
        <f t="shared" si="4"/>
        <v/>
      </c>
      <c r="M85" s="59" t="str">
        <f t="shared" si="4"/>
        <v/>
      </c>
      <c r="N85" s="59" t="str">
        <f t="shared" si="4"/>
        <v/>
      </c>
      <c r="O85" s="59" t="str">
        <f t="shared" si="4"/>
        <v/>
      </c>
      <c r="P85" s="59" t="str">
        <f t="shared" si="4"/>
        <v/>
      </c>
      <c r="Q85" s="59" t="str">
        <f t="shared" si="4"/>
        <v/>
      </c>
      <c r="R85" s="59" t="str">
        <f t="shared" si="4"/>
        <v/>
      </c>
      <c r="S85" s="59" t="str">
        <f t="shared" si="4"/>
        <v/>
      </c>
      <c r="T85" s="59" t="str">
        <f t="shared" si="4"/>
        <v/>
      </c>
      <c r="U85" s="59" t="str">
        <f t="shared" si="4"/>
        <v/>
      </c>
      <c r="V85" s="59" t="str">
        <f t="shared" si="4"/>
        <v/>
      </c>
      <c r="W85" s="59" t="str">
        <f t="shared" si="4"/>
        <v/>
      </c>
      <c r="X85" s="59" t="str">
        <f t="shared" si="4"/>
        <v/>
      </c>
      <c r="Y85" s="59" t="str">
        <f t="shared" si="4"/>
        <v/>
      </c>
      <c r="Z85" s="59" t="str">
        <f t="shared" si="4"/>
        <v/>
      </c>
      <c r="AA85" s="59" t="str">
        <f t="shared" si="4"/>
        <v/>
      </c>
      <c r="AB85" s="59" t="str">
        <f t="shared" si="4"/>
        <v/>
      </c>
      <c r="AC85" s="59" t="str">
        <f t="shared" si="4"/>
        <v/>
      </c>
      <c r="AD85" s="59" t="str">
        <f t="shared" si="4"/>
        <v/>
      </c>
      <c r="AE85" s="59" t="str">
        <f t="shared" si="4"/>
        <v/>
      </c>
      <c r="AF85" s="59" t="str">
        <f t="shared" si="4"/>
        <v/>
      </c>
      <c r="AG85" s="59" t="str">
        <f t="shared" si="4"/>
        <v/>
      </c>
      <c r="AH85" s="59" t="str">
        <f t="shared" si="4"/>
        <v/>
      </c>
      <c r="AI85" s="59" t="str">
        <f t="shared" si="4"/>
        <v/>
      </c>
      <c r="AJ85" s="59" t="str">
        <f t="shared" si="4"/>
        <v/>
      </c>
      <c r="AK85" s="59" t="str">
        <f t="shared" si="4"/>
        <v/>
      </c>
      <c r="AL85" s="59" t="str">
        <f t="shared" si="4"/>
        <v/>
      </c>
      <c r="AM85" s="59" t="str">
        <f t="shared" si="4"/>
        <v/>
      </c>
      <c r="AN85" s="59" t="str">
        <f t="shared" si="4"/>
        <v/>
      </c>
      <c r="AO85" s="59" t="str">
        <f t="shared" si="4"/>
        <v/>
      </c>
      <c r="AP85" s="59" t="str">
        <f t="shared" si="4"/>
        <v/>
      </c>
      <c r="AQ85" s="59" t="str">
        <f t="shared" si="4"/>
        <v/>
      </c>
      <c r="AR85" s="59" t="str">
        <f t="shared" si="4"/>
        <v/>
      </c>
      <c r="AS85" s="59" t="str">
        <f t="shared" si="4"/>
        <v/>
      </c>
      <c r="AT85" s="59" t="str">
        <f t="shared" si="4"/>
        <v/>
      </c>
      <c r="AU85" s="59" t="str">
        <f t="shared" si="4"/>
        <v/>
      </c>
    </row>
    <row r="86" spans="1:47" ht="18" customHeight="1" x14ac:dyDescent="0.4">
      <c r="A86" s="205" t="s">
        <v>244</v>
      </c>
      <c r="B86" s="57" t="str">
        <f>目ざす姿!B11</f>
        <v>８友達と議論</v>
      </c>
      <c r="C86" s="59" t="str">
        <f t="shared" si="3"/>
        <v/>
      </c>
      <c r="D86" s="59" t="str">
        <f t="shared" si="4"/>
        <v/>
      </c>
      <c r="E86" s="59" t="str">
        <f t="shared" si="4"/>
        <v/>
      </c>
      <c r="F86" s="59" t="str">
        <f t="shared" si="4"/>
        <v/>
      </c>
      <c r="G86" s="59" t="str">
        <f t="shared" si="4"/>
        <v/>
      </c>
      <c r="H86" s="59" t="str">
        <f t="shared" si="4"/>
        <v/>
      </c>
      <c r="I86" s="59" t="str">
        <f t="shared" si="4"/>
        <v/>
      </c>
      <c r="J86" s="59" t="str">
        <f t="shared" si="4"/>
        <v/>
      </c>
      <c r="K86" s="59" t="str">
        <f t="shared" si="4"/>
        <v/>
      </c>
      <c r="L86" s="59" t="str">
        <f t="shared" si="4"/>
        <v/>
      </c>
      <c r="M86" s="59" t="str">
        <f t="shared" si="4"/>
        <v/>
      </c>
      <c r="N86" s="59" t="str">
        <f t="shared" si="4"/>
        <v/>
      </c>
      <c r="O86" s="59" t="str">
        <f t="shared" si="4"/>
        <v/>
      </c>
      <c r="P86" s="59" t="str">
        <f t="shared" si="4"/>
        <v/>
      </c>
      <c r="Q86" s="59" t="str">
        <f t="shared" si="4"/>
        <v/>
      </c>
      <c r="R86" s="59" t="str">
        <f t="shared" si="4"/>
        <v/>
      </c>
      <c r="S86" s="59" t="str">
        <f t="shared" si="4"/>
        <v/>
      </c>
      <c r="T86" s="59" t="str">
        <f t="shared" si="4"/>
        <v/>
      </c>
      <c r="U86" s="59" t="str">
        <f t="shared" si="4"/>
        <v/>
      </c>
      <c r="V86" s="59" t="str">
        <f t="shared" si="4"/>
        <v/>
      </c>
      <c r="W86" s="59" t="str">
        <f t="shared" si="4"/>
        <v/>
      </c>
      <c r="X86" s="59" t="str">
        <f t="shared" si="4"/>
        <v/>
      </c>
      <c r="Y86" s="59" t="str">
        <f t="shared" si="4"/>
        <v/>
      </c>
      <c r="Z86" s="59" t="str">
        <f t="shared" si="4"/>
        <v/>
      </c>
      <c r="AA86" s="59" t="str">
        <f t="shared" si="4"/>
        <v/>
      </c>
      <c r="AB86" s="59" t="str">
        <f t="shared" si="4"/>
        <v/>
      </c>
      <c r="AC86" s="59" t="str">
        <f t="shared" si="4"/>
        <v/>
      </c>
      <c r="AD86" s="59" t="str">
        <f t="shared" si="4"/>
        <v/>
      </c>
      <c r="AE86" s="59" t="str">
        <f t="shared" si="4"/>
        <v/>
      </c>
      <c r="AF86" s="59" t="str">
        <f t="shared" si="4"/>
        <v/>
      </c>
      <c r="AG86" s="59" t="str">
        <f t="shared" si="4"/>
        <v/>
      </c>
      <c r="AH86" s="59" t="str">
        <f t="shared" si="4"/>
        <v/>
      </c>
      <c r="AI86" s="59" t="str">
        <f t="shared" si="4"/>
        <v/>
      </c>
      <c r="AJ86" s="59" t="str">
        <f t="shared" si="4"/>
        <v/>
      </c>
      <c r="AK86" s="59" t="str">
        <f t="shared" si="4"/>
        <v/>
      </c>
      <c r="AL86" s="59" t="str">
        <f t="shared" si="4"/>
        <v/>
      </c>
      <c r="AM86" s="59" t="str">
        <f t="shared" si="4"/>
        <v/>
      </c>
      <c r="AN86" s="59" t="str">
        <f t="shared" si="4"/>
        <v/>
      </c>
      <c r="AO86" s="59" t="str">
        <f t="shared" si="4"/>
        <v/>
      </c>
      <c r="AP86" s="59" t="str">
        <f t="shared" si="4"/>
        <v/>
      </c>
      <c r="AQ86" s="59" t="str">
        <f t="shared" si="4"/>
        <v/>
      </c>
      <c r="AR86" s="59" t="str">
        <f t="shared" si="4"/>
        <v/>
      </c>
      <c r="AS86" s="59" t="str">
        <f t="shared" si="4"/>
        <v/>
      </c>
      <c r="AT86" s="59" t="str">
        <f t="shared" si="4"/>
        <v/>
      </c>
      <c r="AU86" s="59" t="str">
        <f t="shared" si="4"/>
        <v/>
      </c>
    </row>
    <row r="87" spans="1:47" ht="18" customHeight="1" x14ac:dyDescent="0.4">
      <c r="A87" s="206"/>
      <c r="B87" s="57" t="str">
        <f>目ざす姿!B12</f>
        <v>９いろいろな見方</v>
      </c>
      <c r="C87" s="59" t="str">
        <f t="shared" si="3"/>
        <v/>
      </c>
      <c r="D87" s="59" t="str">
        <f t="shared" si="4"/>
        <v/>
      </c>
      <c r="E87" s="59" t="str">
        <f t="shared" si="4"/>
        <v/>
      </c>
      <c r="F87" s="59" t="str">
        <f t="shared" si="4"/>
        <v/>
      </c>
      <c r="G87" s="59" t="str">
        <f t="shared" si="4"/>
        <v/>
      </c>
      <c r="H87" s="59" t="str">
        <f t="shared" si="4"/>
        <v/>
      </c>
      <c r="I87" s="59" t="str">
        <f t="shared" si="4"/>
        <v/>
      </c>
      <c r="J87" s="59" t="str">
        <f t="shared" si="4"/>
        <v/>
      </c>
      <c r="K87" s="59" t="str">
        <f t="shared" si="4"/>
        <v/>
      </c>
      <c r="L87" s="59" t="str">
        <f t="shared" si="4"/>
        <v/>
      </c>
      <c r="M87" s="59" t="str">
        <f t="shared" si="4"/>
        <v/>
      </c>
      <c r="N87" s="59" t="str">
        <f t="shared" si="4"/>
        <v/>
      </c>
      <c r="O87" s="59" t="str">
        <f t="shared" si="4"/>
        <v/>
      </c>
      <c r="P87" s="59" t="str">
        <f t="shared" si="4"/>
        <v/>
      </c>
      <c r="Q87" s="59" t="str">
        <f t="shared" si="4"/>
        <v/>
      </c>
      <c r="R87" s="59" t="str">
        <f t="shared" si="4"/>
        <v/>
      </c>
      <c r="S87" s="59" t="str">
        <f t="shared" si="4"/>
        <v/>
      </c>
      <c r="T87" s="59" t="str">
        <f t="shared" si="4"/>
        <v/>
      </c>
      <c r="U87" s="59" t="str">
        <f t="shared" si="4"/>
        <v/>
      </c>
      <c r="V87" s="59" t="str">
        <f t="shared" si="4"/>
        <v/>
      </c>
      <c r="W87" s="59" t="str">
        <f t="shared" si="4"/>
        <v/>
      </c>
      <c r="X87" s="59" t="str">
        <f t="shared" si="4"/>
        <v/>
      </c>
      <c r="Y87" s="59" t="str">
        <f t="shared" si="4"/>
        <v/>
      </c>
      <c r="Z87" s="59" t="str">
        <f t="shared" si="4"/>
        <v/>
      </c>
      <c r="AA87" s="59" t="str">
        <f t="shared" si="4"/>
        <v/>
      </c>
      <c r="AB87" s="59" t="str">
        <f t="shared" si="4"/>
        <v/>
      </c>
      <c r="AC87" s="59" t="str">
        <f t="shared" si="4"/>
        <v/>
      </c>
      <c r="AD87" s="59" t="str">
        <f t="shared" si="4"/>
        <v/>
      </c>
      <c r="AE87" s="59" t="str">
        <f t="shared" si="4"/>
        <v/>
      </c>
      <c r="AF87" s="59" t="str">
        <f t="shared" si="4"/>
        <v/>
      </c>
      <c r="AG87" s="59" t="str">
        <f t="shared" si="4"/>
        <v/>
      </c>
      <c r="AH87" s="59" t="str">
        <f t="shared" si="4"/>
        <v/>
      </c>
      <c r="AI87" s="59" t="str">
        <f t="shared" si="4"/>
        <v/>
      </c>
      <c r="AJ87" s="59" t="str">
        <f t="shared" si="4"/>
        <v/>
      </c>
      <c r="AK87" s="59" t="str">
        <f t="shared" si="4"/>
        <v/>
      </c>
      <c r="AL87" s="59" t="str">
        <f t="shared" si="4"/>
        <v/>
      </c>
      <c r="AM87" s="59" t="str">
        <f t="shared" si="4"/>
        <v/>
      </c>
      <c r="AN87" s="59" t="str">
        <f t="shared" si="4"/>
        <v/>
      </c>
      <c r="AO87" s="59" t="str">
        <f t="shared" si="4"/>
        <v/>
      </c>
      <c r="AP87" s="59" t="str">
        <f t="shared" si="4"/>
        <v/>
      </c>
      <c r="AQ87" s="59" t="str">
        <f t="shared" si="4"/>
        <v/>
      </c>
      <c r="AR87" s="59" t="str">
        <f t="shared" si="4"/>
        <v/>
      </c>
      <c r="AS87" s="59" t="str">
        <f t="shared" si="4"/>
        <v/>
      </c>
      <c r="AT87" s="59" t="str">
        <f t="shared" si="4"/>
        <v/>
      </c>
      <c r="AU87" s="59" t="str">
        <f t="shared" si="4"/>
        <v/>
      </c>
    </row>
    <row r="88" spans="1:47" ht="18" customHeight="1" x14ac:dyDescent="0.4">
      <c r="A88" s="206"/>
      <c r="B88" s="57" t="str">
        <f>目ざす姿!B13</f>
        <v>10グループ交流</v>
      </c>
      <c r="C88" s="59" t="str">
        <f t="shared" si="3"/>
        <v/>
      </c>
      <c r="D88" s="59" t="str">
        <f t="shared" si="4"/>
        <v/>
      </c>
      <c r="E88" s="59">
        <f t="shared" si="4"/>
        <v>1</v>
      </c>
      <c r="F88" s="59" t="str">
        <f t="shared" si="4"/>
        <v/>
      </c>
      <c r="G88" s="59" t="str">
        <f t="shared" si="4"/>
        <v/>
      </c>
      <c r="H88" s="59" t="str">
        <f t="shared" si="4"/>
        <v/>
      </c>
      <c r="I88" s="59" t="str">
        <f t="shared" si="4"/>
        <v/>
      </c>
      <c r="J88" s="59" t="str">
        <f t="shared" si="4"/>
        <v/>
      </c>
      <c r="K88" s="59" t="str">
        <f t="shared" si="4"/>
        <v/>
      </c>
      <c r="L88" s="59" t="str">
        <f t="shared" si="4"/>
        <v/>
      </c>
      <c r="M88" s="59" t="str">
        <f t="shared" si="4"/>
        <v/>
      </c>
      <c r="N88" s="59" t="str">
        <f t="shared" si="4"/>
        <v/>
      </c>
      <c r="O88" s="59" t="str">
        <f t="shared" si="4"/>
        <v/>
      </c>
      <c r="P88" s="59" t="str">
        <f t="shared" si="4"/>
        <v/>
      </c>
      <c r="Q88" s="59" t="str">
        <f t="shared" si="4"/>
        <v/>
      </c>
      <c r="R88" s="59" t="str">
        <f t="shared" si="4"/>
        <v/>
      </c>
      <c r="S88" s="59" t="str">
        <f t="shared" si="4"/>
        <v/>
      </c>
      <c r="T88" s="59" t="str">
        <f t="shared" si="4"/>
        <v/>
      </c>
      <c r="U88" s="59" t="str">
        <f t="shared" si="4"/>
        <v/>
      </c>
      <c r="V88" s="59" t="str">
        <f t="shared" si="4"/>
        <v/>
      </c>
      <c r="W88" s="59" t="str">
        <f t="shared" si="4"/>
        <v/>
      </c>
      <c r="X88" s="59" t="str">
        <f t="shared" si="4"/>
        <v/>
      </c>
      <c r="Y88" s="59" t="str">
        <f t="shared" si="4"/>
        <v/>
      </c>
      <c r="Z88" s="59" t="str">
        <f t="shared" si="4"/>
        <v/>
      </c>
      <c r="AA88" s="59" t="str">
        <f t="shared" si="4"/>
        <v/>
      </c>
      <c r="AB88" s="59" t="str">
        <f t="shared" si="4"/>
        <v/>
      </c>
      <c r="AC88" s="59" t="str">
        <f t="shared" si="4"/>
        <v/>
      </c>
      <c r="AD88" s="59" t="str">
        <f t="shared" si="4"/>
        <v/>
      </c>
      <c r="AE88" s="59" t="str">
        <f t="shared" si="4"/>
        <v/>
      </c>
      <c r="AF88" s="59" t="str">
        <f t="shared" si="4"/>
        <v/>
      </c>
      <c r="AG88" s="59" t="str">
        <f t="shared" si="4"/>
        <v/>
      </c>
      <c r="AH88" s="59" t="str">
        <f t="shared" si="4"/>
        <v/>
      </c>
      <c r="AI88" s="59" t="str">
        <f t="shared" si="4"/>
        <v/>
      </c>
      <c r="AJ88" s="59" t="str">
        <f t="shared" si="4"/>
        <v/>
      </c>
      <c r="AK88" s="59" t="str">
        <f t="shared" si="4"/>
        <v/>
      </c>
      <c r="AL88" s="59" t="str">
        <f t="shared" si="4"/>
        <v/>
      </c>
      <c r="AM88" s="59" t="str">
        <f t="shared" si="4"/>
        <v/>
      </c>
      <c r="AN88" s="59" t="str">
        <f t="shared" si="4"/>
        <v/>
      </c>
      <c r="AO88" s="59" t="str">
        <f t="shared" si="4"/>
        <v/>
      </c>
      <c r="AP88" s="59" t="str">
        <f t="shared" si="4"/>
        <v/>
      </c>
      <c r="AQ88" s="59" t="str">
        <f t="shared" si="4"/>
        <v/>
      </c>
      <c r="AR88" s="59" t="str">
        <f t="shared" si="4"/>
        <v/>
      </c>
      <c r="AS88" s="59" t="str">
        <f t="shared" si="4"/>
        <v/>
      </c>
      <c r="AT88" s="59" t="str">
        <f t="shared" si="4"/>
        <v/>
      </c>
      <c r="AU88" s="59" t="str">
        <f t="shared" si="4"/>
        <v/>
      </c>
    </row>
    <row r="89" spans="1:47" ht="18" customHeight="1" x14ac:dyDescent="0.4">
      <c r="A89" s="206"/>
      <c r="B89" s="57" t="str">
        <f>目ざす姿!B14</f>
        <v>11考えを比べ</v>
      </c>
      <c r="C89" s="59">
        <f>IF(COUNTIF(C$5:C$74,$B89)=0,"",COUNTIF(C$5:C$74,$B89))</f>
        <v>1</v>
      </c>
      <c r="D89" s="59">
        <f t="shared" si="4"/>
        <v>1</v>
      </c>
      <c r="E89" s="59" t="str">
        <f t="shared" si="4"/>
        <v/>
      </c>
      <c r="F89" s="59" t="str">
        <f t="shared" si="4"/>
        <v/>
      </c>
      <c r="G89" s="59" t="str">
        <f t="shared" si="4"/>
        <v/>
      </c>
      <c r="H89" s="59" t="str">
        <f t="shared" si="4"/>
        <v/>
      </c>
      <c r="I89" s="59" t="str">
        <f t="shared" si="4"/>
        <v/>
      </c>
      <c r="J89" s="59" t="str">
        <f t="shared" si="4"/>
        <v/>
      </c>
      <c r="K89" s="59" t="str">
        <f t="shared" si="4"/>
        <v/>
      </c>
      <c r="L89" s="59" t="str">
        <f t="shared" si="4"/>
        <v/>
      </c>
      <c r="M89" s="59" t="str">
        <f t="shared" si="4"/>
        <v/>
      </c>
      <c r="N89" s="59" t="str">
        <f t="shared" si="4"/>
        <v/>
      </c>
      <c r="O89" s="59" t="str">
        <f t="shared" si="4"/>
        <v/>
      </c>
      <c r="P89" s="59" t="str">
        <f t="shared" si="4"/>
        <v/>
      </c>
      <c r="Q89" s="59" t="str">
        <f t="shared" si="4"/>
        <v/>
      </c>
      <c r="R89" s="59" t="str">
        <f t="shared" si="4"/>
        <v/>
      </c>
      <c r="S89" s="59" t="str">
        <f t="shared" si="4"/>
        <v/>
      </c>
      <c r="T89" s="59" t="str">
        <f t="shared" si="4"/>
        <v/>
      </c>
      <c r="U89" s="59" t="str">
        <f t="shared" si="4"/>
        <v/>
      </c>
      <c r="V89" s="59" t="str">
        <f t="shared" si="4"/>
        <v/>
      </c>
      <c r="W89" s="59" t="str">
        <f t="shared" si="4"/>
        <v/>
      </c>
      <c r="X89" s="59" t="str">
        <f t="shared" si="4"/>
        <v/>
      </c>
      <c r="Y89" s="59" t="str">
        <f t="shared" si="4"/>
        <v/>
      </c>
      <c r="Z89" s="59" t="str">
        <f t="shared" si="4"/>
        <v/>
      </c>
      <c r="AA89" s="59" t="str">
        <f t="shared" si="4"/>
        <v/>
      </c>
      <c r="AB89" s="59" t="str">
        <f t="shared" si="4"/>
        <v/>
      </c>
      <c r="AC89" s="59" t="str">
        <f t="shared" si="4"/>
        <v/>
      </c>
      <c r="AD89" s="59" t="str">
        <f t="shared" si="4"/>
        <v/>
      </c>
      <c r="AE89" s="59" t="str">
        <f t="shared" si="4"/>
        <v/>
      </c>
      <c r="AF89" s="59" t="str">
        <f t="shared" si="4"/>
        <v/>
      </c>
      <c r="AG89" s="59" t="str">
        <f t="shared" si="4"/>
        <v/>
      </c>
      <c r="AH89" s="59" t="str">
        <f t="shared" si="4"/>
        <v/>
      </c>
      <c r="AI89" s="59" t="str">
        <f t="shared" si="4"/>
        <v/>
      </c>
      <c r="AJ89" s="59" t="str">
        <f t="shared" si="4"/>
        <v/>
      </c>
      <c r="AK89" s="59" t="str">
        <f t="shared" si="4"/>
        <v/>
      </c>
      <c r="AL89" s="59" t="str">
        <f t="shared" si="4"/>
        <v/>
      </c>
      <c r="AM89" s="59" t="str">
        <f t="shared" si="4"/>
        <v/>
      </c>
      <c r="AN89" s="59" t="str">
        <f t="shared" si="4"/>
        <v/>
      </c>
      <c r="AO89" s="59" t="str">
        <f t="shared" si="4"/>
        <v/>
      </c>
      <c r="AP89" s="59" t="str">
        <f t="shared" si="4"/>
        <v/>
      </c>
      <c r="AQ89" s="59" t="str">
        <f t="shared" si="4"/>
        <v/>
      </c>
      <c r="AR89" s="59" t="str">
        <f t="shared" si="4"/>
        <v/>
      </c>
      <c r="AS89" s="59" t="str">
        <f t="shared" si="4"/>
        <v/>
      </c>
      <c r="AT89" s="59" t="str">
        <f t="shared" si="4"/>
        <v/>
      </c>
      <c r="AU89" s="59" t="str">
        <f t="shared" si="4"/>
        <v/>
      </c>
    </row>
    <row r="90" spans="1:47" ht="18" customHeight="1" x14ac:dyDescent="0.4">
      <c r="A90" s="206"/>
      <c r="B90" s="57" t="str">
        <f>目ざす姿!B15</f>
        <v>12多様な意見を参考に</v>
      </c>
      <c r="C90" s="59" t="str">
        <f t="shared" si="3"/>
        <v/>
      </c>
      <c r="D90" s="59" t="str">
        <f t="shared" si="4"/>
        <v/>
      </c>
      <c r="E90" s="59" t="str">
        <f t="shared" si="4"/>
        <v/>
      </c>
      <c r="F90" s="59" t="str">
        <f t="shared" si="4"/>
        <v/>
      </c>
      <c r="G90" s="59" t="str">
        <f t="shared" si="4"/>
        <v/>
      </c>
      <c r="H90" s="59" t="str">
        <f t="shared" si="4"/>
        <v/>
      </c>
      <c r="I90" s="59" t="str">
        <f t="shared" si="4"/>
        <v/>
      </c>
      <c r="J90" s="59" t="str">
        <f t="shared" si="4"/>
        <v/>
      </c>
      <c r="K90" s="59" t="str">
        <f t="shared" si="4"/>
        <v/>
      </c>
      <c r="L90" s="59" t="str">
        <f t="shared" si="4"/>
        <v/>
      </c>
      <c r="M90" s="59" t="str">
        <f t="shared" si="4"/>
        <v/>
      </c>
      <c r="N90" s="59" t="str">
        <f t="shared" si="4"/>
        <v/>
      </c>
      <c r="O90" s="59" t="str">
        <f t="shared" si="4"/>
        <v/>
      </c>
      <c r="P90" s="59" t="str">
        <f t="shared" si="4"/>
        <v/>
      </c>
      <c r="Q90" s="59" t="str">
        <f t="shared" si="4"/>
        <v/>
      </c>
      <c r="R90" s="59" t="str">
        <f t="shared" si="4"/>
        <v/>
      </c>
      <c r="S90" s="59" t="str">
        <f t="shared" si="4"/>
        <v/>
      </c>
      <c r="T90" s="59" t="str">
        <f t="shared" si="4"/>
        <v/>
      </c>
      <c r="U90" s="59" t="str">
        <f t="shared" si="4"/>
        <v/>
      </c>
      <c r="V90" s="59" t="str">
        <f t="shared" si="4"/>
        <v/>
      </c>
      <c r="W90" s="59" t="str">
        <f t="shared" si="4"/>
        <v/>
      </c>
      <c r="X90" s="59" t="str">
        <f t="shared" si="4"/>
        <v/>
      </c>
      <c r="Y90" s="59" t="str">
        <f t="shared" si="4"/>
        <v/>
      </c>
      <c r="Z90" s="59" t="str">
        <f t="shared" si="4"/>
        <v/>
      </c>
      <c r="AA90" s="59" t="str">
        <f t="shared" si="4"/>
        <v/>
      </c>
      <c r="AB90" s="59" t="str">
        <f t="shared" si="4"/>
        <v/>
      </c>
      <c r="AC90" s="59" t="str">
        <f t="shared" si="4"/>
        <v/>
      </c>
      <c r="AD90" s="59" t="str">
        <f t="shared" si="4"/>
        <v/>
      </c>
      <c r="AE90" s="59" t="str">
        <f t="shared" si="4"/>
        <v/>
      </c>
      <c r="AF90" s="59" t="str">
        <f t="shared" si="4"/>
        <v/>
      </c>
      <c r="AG90" s="59" t="str">
        <f t="shared" si="4"/>
        <v/>
      </c>
      <c r="AH90" s="59" t="str">
        <f t="shared" si="4"/>
        <v/>
      </c>
      <c r="AI90" s="59" t="str">
        <f t="shared" si="4"/>
        <v/>
      </c>
      <c r="AJ90" s="59" t="str">
        <f t="shared" si="4"/>
        <v/>
      </c>
      <c r="AK90" s="59" t="str">
        <f t="shared" si="4"/>
        <v/>
      </c>
      <c r="AL90" s="59" t="str">
        <f t="shared" si="4"/>
        <v/>
      </c>
      <c r="AM90" s="59" t="str">
        <f t="shared" si="4"/>
        <v/>
      </c>
      <c r="AN90" s="59" t="str">
        <f t="shared" si="4"/>
        <v/>
      </c>
      <c r="AO90" s="59" t="str">
        <f t="shared" si="4"/>
        <v/>
      </c>
      <c r="AP90" s="59" t="str">
        <f t="shared" si="4"/>
        <v/>
      </c>
      <c r="AQ90" s="59" t="str">
        <f t="shared" si="4"/>
        <v/>
      </c>
      <c r="AR90" s="59" t="str">
        <f t="shared" si="4"/>
        <v/>
      </c>
      <c r="AS90" s="59" t="str">
        <f t="shared" ref="AS90:AU91" si="5">IF(COUNTIF(AS$5:AS$74,$B90)=0,"",COUNTIF(AS$5:AS$74,$B90))</f>
        <v/>
      </c>
      <c r="AT90" s="59" t="str">
        <f t="shared" si="5"/>
        <v/>
      </c>
      <c r="AU90" s="59" t="str">
        <f t="shared" si="5"/>
        <v/>
      </c>
    </row>
    <row r="91" spans="1:47" ht="18" customHeight="1" x14ac:dyDescent="0.4">
      <c r="A91" s="206"/>
      <c r="B91" s="57" t="str">
        <f>目ざす姿!B16</f>
        <v>13多様な考えを尊重</v>
      </c>
      <c r="C91" s="59" t="str">
        <f>IF(COUNTIF(C$5:C$74,$B91)=0,"",COUNTIF(C$5:C$74,$B91))</f>
        <v/>
      </c>
      <c r="D91" s="59" t="str">
        <f t="shared" ref="D91:AU92" si="6">IF(COUNTIF(D$5:D$74,$B91)=0,"",COUNTIF(D$5:D$74,$B91))</f>
        <v/>
      </c>
      <c r="E91" s="59" t="str">
        <f t="shared" si="6"/>
        <v/>
      </c>
      <c r="F91" s="59" t="str">
        <f t="shared" si="6"/>
        <v/>
      </c>
      <c r="G91" s="59" t="str">
        <f t="shared" si="6"/>
        <v/>
      </c>
      <c r="H91" s="59" t="str">
        <f t="shared" si="6"/>
        <v/>
      </c>
      <c r="I91" s="59" t="str">
        <f t="shared" si="6"/>
        <v/>
      </c>
      <c r="J91" s="59" t="str">
        <f t="shared" si="6"/>
        <v/>
      </c>
      <c r="K91" s="59" t="str">
        <f t="shared" si="6"/>
        <v/>
      </c>
      <c r="L91" s="59" t="str">
        <f t="shared" si="6"/>
        <v/>
      </c>
      <c r="M91" s="59" t="str">
        <f t="shared" si="6"/>
        <v/>
      </c>
      <c r="N91" s="59" t="str">
        <f t="shared" si="6"/>
        <v/>
      </c>
      <c r="O91" s="59" t="str">
        <f t="shared" si="6"/>
        <v/>
      </c>
      <c r="P91" s="59" t="str">
        <f t="shared" si="6"/>
        <v/>
      </c>
      <c r="Q91" s="59" t="str">
        <f t="shared" si="6"/>
        <v/>
      </c>
      <c r="R91" s="59" t="str">
        <f t="shared" si="6"/>
        <v/>
      </c>
      <c r="S91" s="59" t="str">
        <f t="shared" si="6"/>
        <v/>
      </c>
      <c r="T91" s="59" t="str">
        <f t="shared" si="6"/>
        <v/>
      </c>
      <c r="U91" s="59" t="str">
        <f t="shared" si="6"/>
        <v/>
      </c>
      <c r="V91" s="59" t="str">
        <f t="shared" si="6"/>
        <v/>
      </c>
      <c r="W91" s="59" t="str">
        <f t="shared" si="6"/>
        <v/>
      </c>
      <c r="X91" s="59" t="str">
        <f t="shared" si="6"/>
        <v/>
      </c>
      <c r="Y91" s="59" t="str">
        <f t="shared" si="6"/>
        <v/>
      </c>
      <c r="Z91" s="59" t="str">
        <f t="shared" si="6"/>
        <v/>
      </c>
      <c r="AA91" s="59" t="str">
        <f t="shared" si="6"/>
        <v/>
      </c>
      <c r="AB91" s="59" t="str">
        <f t="shared" si="6"/>
        <v/>
      </c>
      <c r="AC91" s="59" t="str">
        <f t="shared" si="6"/>
        <v/>
      </c>
      <c r="AD91" s="59" t="str">
        <f t="shared" si="6"/>
        <v/>
      </c>
      <c r="AE91" s="59" t="str">
        <f t="shared" si="6"/>
        <v/>
      </c>
      <c r="AF91" s="59" t="str">
        <f t="shared" si="6"/>
        <v/>
      </c>
      <c r="AG91" s="59" t="str">
        <f t="shared" si="6"/>
        <v/>
      </c>
      <c r="AH91" s="59" t="str">
        <f t="shared" si="6"/>
        <v/>
      </c>
      <c r="AI91" s="59" t="str">
        <f t="shared" si="6"/>
        <v/>
      </c>
      <c r="AJ91" s="59" t="str">
        <f t="shared" si="6"/>
        <v/>
      </c>
      <c r="AK91" s="59" t="str">
        <f t="shared" si="6"/>
        <v/>
      </c>
      <c r="AL91" s="59" t="str">
        <f t="shared" si="6"/>
        <v/>
      </c>
      <c r="AM91" s="59" t="str">
        <f t="shared" si="6"/>
        <v/>
      </c>
      <c r="AN91" s="59" t="str">
        <f t="shared" si="6"/>
        <v/>
      </c>
      <c r="AO91" s="59" t="str">
        <f t="shared" si="6"/>
        <v/>
      </c>
      <c r="AP91" s="59" t="str">
        <f t="shared" si="6"/>
        <v/>
      </c>
      <c r="AQ91" s="59" t="str">
        <f t="shared" si="6"/>
        <v/>
      </c>
      <c r="AR91" s="59" t="str">
        <f t="shared" si="6"/>
        <v/>
      </c>
      <c r="AS91" s="59" t="str">
        <f t="shared" si="5"/>
        <v/>
      </c>
      <c r="AT91" s="59" t="str">
        <f t="shared" si="5"/>
        <v/>
      </c>
      <c r="AU91" s="59" t="str">
        <f t="shared" si="5"/>
        <v/>
      </c>
    </row>
    <row r="92" spans="1:47" ht="18" customHeight="1" x14ac:dyDescent="0.4">
      <c r="A92" s="207"/>
      <c r="B92" s="57" t="str">
        <f>目ざす姿!B17</f>
        <v>14〇〇</v>
      </c>
      <c r="C92" s="59" t="str">
        <f t="shared" si="3"/>
        <v/>
      </c>
      <c r="D92" s="59" t="str">
        <f t="shared" si="6"/>
        <v/>
      </c>
      <c r="E92" s="59" t="str">
        <f t="shared" si="6"/>
        <v/>
      </c>
      <c r="F92" s="59" t="str">
        <f t="shared" si="6"/>
        <v/>
      </c>
      <c r="G92" s="59" t="str">
        <f t="shared" si="6"/>
        <v/>
      </c>
      <c r="H92" s="59" t="str">
        <f t="shared" si="6"/>
        <v/>
      </c>
      <c r="I92" s="59" t="str">
        <f t="shared" si="6"/>
        <v/>
      </c>
      <c r="J92" s="59" t="str">
        <f t="shared" si="6"/>
        <v/>
      </c>
      <c r="K92" s="59" t="str">
        <f t="shared" si="6"/>
        <v/>
      </c>
      <c r="L92" s="59" t="str">
        <f t="shared" si="6"/>
        <v/>
      </c>
      <c r="M92" s="59" t="str">
        <f t="shared" si="6"/>
        <v/>
      </c>
      <c r="N92" s="59" t="str">
        <f t="shared" si="6"/>
        <v/>
      </c>
      <c r="O92" s="59" t="str">
        <f t="shared" si="6"/>
        <v/>
      </c>
      <c r="P92" s="59" t="str">
        <f t="shared" si="6"/>
        <v/>
      </c>
      <c r="Q92" s="59" t="str">
        <f t="shared" si="6"/>
        <v/>
      </c>
      <c r="R92" s="59" t="str">
        <f t="shared" si="6"/>
        <v/>
      </c>
      <c r="S92" s="59" t="str">
        <f t="shared" si="6"/>
        <v/>
      </c>
      <c r="T92" s="59" t="str">
        <f t="shared" si="6"/>
        <v/>
      </c>
      <c r="U92" s="59" t="str">
        <f t="shared" si="6"/>
        <v/>
      </c>
      <c r="V92" s="59" t="str">
        <f t="shared" si="6"/>
        <v/>
      </c>
      <c r="W92" s="59" t="str">
        <f t="shared" si="6"/>
        <v/>
      </c>
      <c r="X92" s="59" t="str">
        <f t="shared" si="6"/>
        <v/>
      </c>
      <c r="Y92" s="59" t="str">
        <f t="shared" si="6"/>
        <v/>
      </c>
      <c r="Z92" s="59" t="str">
        <f t="shared" si="6"/>
        <v/>
      </c>
      <c r="AA92" s="59" t="str">
        <f t="shared" si="6"/>
        <v/>
      </c>
      <c r="AB92" s="59" t="str">
        <f t="shared" si="6"/>
        <v/>
      </c>
      <c r="AC92" s="59" t="str">
        <f t="shared" si="6"/>
        <v/>
      </c>
      <c r="AD92" s="59" t="str">
        <f t="shared" si="6"/>
        <v/>
      </c>
      <c r="AE92" s="59" t="str">
        <f t="shared" si="6"/>
        <v/>
      </c>
      <c r="AF92" s="59" t="str">
        <f t="shared" si="6"/>
        <v/>
      </c>
      <c r="AG92" s="59" t="str">
        <f t="shared" si="6"/>
        <v/>
      </c>
      <c r="AH92" s="59" t="str">
        <f t="shared" si="6"/>
        <v/>
      </c>
      <c r="AI92" s="59" t="str">
        <f t="shared" si="6"/>
        <v/>
      </c>
      <c r="AJ92" s="59" t="str">
        <f t="shared" si="6"/>
        <v/>
      </c>
      <c r="AK92" s="59" t="str">
        <f t="shared" si="6"/>
        <v/>
      </c>
      <c r="AL92" s="59" t="str">
        <f t="shared" si="6"/>
        <v/>
      </c>
      <c r="AM92" s="59" t="str">
        <f t="shared" si="6"/>
        <v/>
      </c>
      <c r="AN92" s="59" t="str">
        <f t="shared" si="6"/>
        <v/>
      </c>
      <c r="AO92" s="59" t="str">
        <f t="shared" si="6"/>
        <v/>
      </c>
      <c r="AP92" s="59" t="str">
        <f t="shared" si="6"/>
        <v/>
      </c>
      <c r="AQ92" s="59" t="str">
        <f t="shared" si="6"/>
        <v/>
      </c>
      <c r="AR92" s="59" t="str">
        <f t="shared" si="6"/>
        <v/>
      </c>
      <c r="AS92" s="59" t="str">
        <f t="shared" si="6"/>
        <v/>
      </c>
      <c r="AT92" s="59" t="str">
        <f t="shared" si="6"/>
        <v/>
      </c>
      <c r="AU92" s="59" t="str">
        <f t="shared" si="6"/>
        <v/>
      </c>
    </row>
  </sheetData>
  <sheetProtection algorithmName="SHA-512" hashValue="f9B2RPWHyghQsLGBR/a8gbiKcgVfa8cC3e+EJ6teYsyAqQyCs7pxKdKWH8W74l5/id0qEWceeX0YCBr5yKqBiw==" saltValue="CyMj9qJpmkfZ/Ym1m2q01A==" spinCount="100000" sheet="1" selectLockedCells="1"/>
  <mergeCells count="39">
    <mergeCell ref="A86:A92"/>
    <mergeCell ref="A79:A85"/>
    <mergeCell ref="A65:A66"/>
    <mergeCell ref="A67:A68"/>
    <mergeCell ref="A69:A70"/>
    <mergeCell ref="A71:A72"/>
    <mergeCell ref="A73:A74"/>
    <mergeCell ref="A63:A64"/>
    <mergeCell ref="A41:A42"/>
    <mergeCell ref="A43:A44"/>
    <mergeCell ref="A45:A46"/>
    <mergeCell ref="A47:A48"/>
    <mergeCell ref="A51:A52"/>
    <mergeCell ref="A53:A54"/>
    <mergeCell ref="A55:A56"/>
    <mergeCell ref="A57:A58"/>
    <mergeCell ref="A59:A60"/>
    <mergeCell ref="A61:A62"/>
    <mergeCell ref="A7:A8"/>
    <mergeCell ref="A9:A10"/>
    <mergeCell ref="A11:A12"/>
    <mergeCell ref="A13:A14"/>
    <mergeCell ref="A37:A38"/>
    <mergeCell ref="A3:B3"/>
    <mergeCell ref="A77:B78"/>
    <mergeCell ref="A76:AU76"/>
    <mergeCell ref="A15:A16"/>
    <mergeCell ref="A39:A40"/>
    <mergeCell ref="A17:A18"/>
    <mergeCell ref="A19:A20"/>
    <mergeCell ref="A21:A22"/>
    <mergeCell ref="A23:A24"/>
    <mergeCell ref="A25:A26"/>
    <mergeCell ref="A27:A28"/>
    <mergeCell ref="A29:A30"/>
    <mergeCell ref="A31:A32"/>
    <mergeCell ref="A33:A34"/>
    <mergeCell ref="A35:A36"/>
    <mergeCell ref="A5:A6"/>
  </mergeCells>
  <phoneticPr fontId="1"/>
  <pageMargins left="0.7" right="0.7" top="0.75" bottom="0.75" header="0.3" footer="0.3"/>
  <pageSetup paperSize="9" scale="15"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502E752B-3ACD-4647-95C4-C8C5865B1001}">
          <x14:formula1>
            <xm:f>目ざす姿!$B$17:$B$17</xm:f>
          </x14:formula1>
          <xm:sqref>C75:AU75</xm:sqref>
        </x14:dataValidation>
        <x14:dataValidation type="list" allowBlank="1" showInputMessage="1" showErrorMessage="1" xr:uid="{69F910E8-5022-45AF-B3F1-7EEA1E521FA6}">
          <x14:formula1>
            <xm:f>目ざす姿!$B$11:$B$17</xm:f>
          </x14:formula1>
          <xm:sqref>C8:AU8 C74:AU74 C70:AU70 C66:AU66 C62:AU62 C58:AU58 C54:AU54 C50:AU50 C46:AU46 C42:AU42 C38:AU38 C34:AU34 C30:AU30 C26:AU26 C22:AU22 C18:AU18 C14:AU14 C10:AU10 C72:AU72 C68:AU68 C64:AU64 C60:AU60 C56:AU56 C52:AU52 C48:AU48 C44:AU44 C40:AU40 C36:AU36 C32:AU32 C28:AU28 C24:AU24 C20:AU20 C16:AU16 C12:AU12 C6:AU6</xm:sqref>
        </x14:dataValidation>
        <x14:dataValidation type="list" allowBlank="1" showInputMessage="1" showErrorMessage="1" xr:uid="{DFDAE690-64FF-4259-92C5-E21D81A96FDB}">
          <x14:formula1>
            <xm:f>目ざす姿!$B$4:$B$10</xm:f>
          </x14:formula1>
          <xm:sqref>C5:AU5 C71:AU71 C67:AU67 C63:AU63 C59:AU59 C55:AU55 C51:AU51 C47:AU47 C43:AU43 C39:AU39 C35:AU35 C31:AU31 C27:AU27 C23:AU23 C19:AU19 C15:AU15 C11:AU11 C73:AU73 C69:AU69 C65:AU65 C61:AU61 C57:AU57 C53:AU53 C49:AU49 C45:AU45 C41:AU41 C37:AU37 C33:AU33 C29:AU29 C25:AU25 C21:AU21 C17:AU17 C13:AU13 C9:AU9 C7:AU7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658AC-539C-458A-9228-1605F33AADD2}">
  <sheetPr>
    <tabColor rgb="FF7030A0"/>
    <pageSetUpPr fitToPage="1"/>
  </sheetPr>
  <dimension ref="A1:BC44"/>
  <sheetViews>
    <sheetView showGridLines="0" zoomScaleNormal="100" workbookViewId="0">
      <pane ySplit="4" topLeftCell="A5" activePane="bottomLeft" state="frozen"/>
      <selection activeCell="H37" sqref="H37"/>
      <selection pane="bottomLeft" activeCell="C5" sqref="C5"/>
    </sheetView>
  </sheetViews>
  <sheetFormatPr defaultColWidth="8.875" defaultRowHeight="18.75" x14ac:dyDescent="0.4"/>
  <cols>
    <col min="1" max="1" width="5.125" style="64" customWidth="1"/>
    <col min="2" max="2" width="17.375" style="64" customWidth="1"/>
    <col min="3" max="4" width="18.625" style="64" customWidth="1"/>
    <col min="5" max="5" width="21.375" style="64" customWidth="1"/>
    <col min="6" max="6" width="18.625" style="64" customWidth="1"/>
    <col min="7" max="7" width="5.125" style="64" customWidth="1"/>
    <col min="8" max="8" width="17.375" style="64" customWidth="1"/>
    <col min="9" max="9" width="39.625" style="75" customWidth="1"/>
    <col min="10" max="10" width="6" style="75" customWidth="1"/>
    <col min="11" max="11" width="39.625" style="75" customWidth="1"/>
    <col min="12" max="12" width="6" style="64" customWidth="1"/>
    <col min="13" max="13" width="8.875" style="64"/>
    <col min="14" max="14" width="17.375" style="64" customWidth="1"/>
    <col min="15" max="17" width="5.5" style="64" hidden="1" customWidth="1"/>
    <col min="18" max="18" width="5.625" style="64" hidden="1" customWidth="1"/>
    <col min="19" max="55" width="8.875" style="64" hidden="1" customWidth="1"/>
    <col min="56" max="16384" width="8.875" style="64"/>
  </cols>
  <sheetData>
    <row r="1" spans="1:55" s="10" customFormat="1" ht="19.5" x14ac:dyDescent="0.4">
      <c r="A1" s="61" t="s">
        <v>203</v>
      </c>
      <c r="B1" s="62"/>
      <c r="C1" s="62"/>
      <c r="D1" s="62"/>
      <c r="E1" s="62"/>
      <c r="F1" s="62"/>
      <c r="G1" s="63"/>
      <c r="H1" s="63"/>
      <c r="I1" s="63"/>
      <c r="J1" s="63"/>
      <c r="K1" s="63"/>
      <c r="L1" s="63"/>
    </row>
    <row r="2" spans="1:55" s="10" customFormat="1" ht="69.95" customHeight="1" x14ac:dyDescent="0.4">
      <c r="A2" s="209" t="s">
        <v>226</v>
      </c>
      <c r="B2" s="209"/>
      <c r="C2" s="213" t="s">
        <v>227</v>
      </c>
      <c r="D2" s="213"/>
      <c r="E2" s="213"/>
      <c r="F2" s="213"/>
      <c r="G2" s="213"/>
      <c r="H2" s="213"/>
      <c r="I2" s="211" t="s">
        <v>228</v>
      </c>
      <c r="J2" s="211"/>
      <c r="K2" s="211"/>
      <c r="L2" s="211"/>
    </row>
    <row r="3" spans="1:55" ht="24" customHeight="1" x14ac:dyDescent="0.4">
      <c r="A3" s="210"/>
      <c r="B3" s="210"/>
      <c r="C3" s="214"/>
      <c r="D3" s="214"/>
      <c r="E3" s="214"/>
      <c r="F3" s="214"/>
      <c r="G3" s="214"/>
      <c r="H3" s="214"/>
      <c r="I3" s="212" t="s">
        <v>198</v>
      </c>
      <c r="J3" s="212"/>
      <c r="K3" s="212"/>
      <c r="L3" s="212"/>
      <c r="O3" s="208" t="s">
        <v>13</v>
      </c>
      <c r="P3" s="208"/>
      <c r="Q3" s="208"/>
      <c r="R3" s="208"/>
      <c r="S3" s="65"/>
      <c r="T3" s="208" t="s">
        <v>13</v>
      </c>
      <c r="U3" s="208"/>
      <c r="V3" s="208"/>
      <c r="W3" s="208"/>
      <c r="X3" s="208" t="s">
        <v>13</v>
      </c>
      <c r="Y3" s="208"/>
      <c r="Z3" s="208"/>
      <c r="AA3" s="208"/>
      <c r="AB3" s="208" t="s">
        <v>13</v>
      </c>
      <c r="AC3" s="208"/>
      <c r="AD3" s="208"/>
      <c r="AE3" s="208"/>
      <c r="AF3" s="208" t="s">
        <v>13</v>
      </c>
      <c r="AG3" s="208"/>
      <c r="AH3" s="208"/>
      <c r="AI3" s="208"/>
      <c r="AJ3" s="208" t="s">
        <v>13</v>
      </c>
      <c r="AK3" s="208"/>
      <c r="AL3" s="208"/>
      <c r="AM3" s="208"/>
      <c r="AN3" s="208" t="s">
        <v>13</v>
      </c>
      <c r="AO3" s="208"/>
      <c r="AP3" s="208"/>
      <c r="AQ3" s="208"/>
      <c r="AR3" s="208" t="s">
        <v>13</v>
      </c>
      <c r="AS3" s="208"/>
      <c r="AT3" s="208"/>
      <c r="AU3" s="208"/>
      <c r="AV3" s="208" t="s">
        <v>13</v>
      </c>
      <c r="AW3" s="208"/>
      <c r="AX3" s="208"/>
      <c r="AY3" s="208"/>
      <c r="AZ3" s="208" t="s">
        <v>13</v>
      </c>
      <c r="BA3" s="208"/>
      <c r="BB3" s="208"/>
      <c r="BC3" s="208"/>
    </row>
    <row r="4" spans="1:55" ht="90" customHeight="1" x14ac:dyDescent="0.4">
      <c r="A4" s="76" t="s">
        <v>0</v>
      </c>
      <c r="B4" s="77" t="s">
        <v>1</v>
      </c>
      <c r="C4" s="110" t="s">
        <v>14</v>
      </c>
      <c r="D4" s="111" t="s">
        <v>15</v>
      </c>
      <c r="E4" s="111" t="s">
        <v>88</v>
      </c>
      <c r="F4" s="111" t="s">
        <v>16</v>
      </c>
      <c r="G4" s="76" t="s">
        <v>0</v>
      </c>
      <c r="H4" s="77" t="s">
        <v>1</v>
      </c>
      <c r="I4" s="76" t="s">
        <v>229</v>
      </c>
      <c r="J4" s="81" t="s">
        <v>17</v>
      </c>
      <c r="K4" s="76" t="s">
        <v>230</v>
      </c>
      <c r="L4" s="84" t="s">
        <v>17</v>
      </c>
      <c r="O4" s="66" t="s">
        <v>18</v>
      </c>
      <c r="P4" s="66" t="s">
        <v>19</v>
      </c>
      <c r="Q4" s="66" t="s">
        <v>124</v>
      </c>
      <c r="R4" s="65" t="s">
        <v>20</v>
      </c>
      <c r="S4" s="65"/>
      <c r="T4" s="65"/>
      <c r="U4" s="65"/>
      <c r="V4" s="65"/>
      <c r="W4" s="65"/>
      <c r="X4" s="65"/>
      <c r="Y4" s="65"/>
      <c r="Z4" s="65"/>
      <c r="AA4" s="65"/>
      <c r="AB4" s="65"/>
      <c r="AC4" s="65"/>
      <c r="AD4" s="65"/>
      <c r="AE4" s="65"/>
      <c r="AF4" s="65"/>
      <c r="AG4" s="65"/>
      <c r="AH4" s="65"/>
      <c r="AI4" s="65"/>
      <c r="AJ4" s="65"/>
      <c r="AK4" s="65"/>
      <c r="AL4" s="65"/>
      <c r="AM4" s="65"/>
      <c r="AN4" s="65"/>
      <c r="AO4" s="65"/>
      <c r="AP4" s="65"/>
      <c r="AQ4" s="65"/>
      <c r="AR4" s="65"/>
      <c r="AS4" s="65"/>
      <c r="AT4" s="65"/>
      <c r="AU4" s="65"/>
      <c r="AV4" s="65"/>
      <c r="AW4" s="65"/>
      <c r="AX4" s="65"/>
      <c r="AY4" s="65"/>
      <c r="AZ4" s="65"/>
      <c r="BA4" s="65"/>
      <c r="BB4" s="65"/>
    </row>
    <row r="5" spans="1:55" ht="93.75" x14ac:dyDescent="0.4">
      <c r="A5" s="78">
        <v>1</v>
      </c>
      <c r="B5" s="85" t="str">
        <f>+名簿管理!B5</f>
        <v>あい　うえお</v>
      </c>
      <c r="C5" s="117" t="s">
        <v>71</v>
      </c>
      <c r="D5" s="118" t="s">
        <v>90</v>
      </c>
      <c r="E5" s="118" t="s">
        <v>87</v>
      </c>
      <c r="F5" s="119" t="s">
        <v>24</v>
      </c>
      <c r="G5" s="79">
        <f t="shared" ref="G5:G44" si="0">A5</f>
        <v>1</v>
      </c>
      <c r="H5" s="86" t="str">
        <f t="shared" ref="H5:H7" si="1">IF(B5=0,"",B5)</f>
        <v>あい　うえお</v>
      </c>
      <c r="I5" s="80" t="str">
        <f>IFERROR(O5&amp;P5&amp;Q5&amp;R5,"")</f>
        <v>教材の登場人物の心の葛藤に共感し、自分事として捉えながら考えていました。特に「あいさつ名人」では、相手の立場や気持ちに応じて真心を込めて挨拶することについて考えを深めていました。</v>
      </c>
      <c r="J5" s="82">
        <f>IF(LEN(I5)=0,"",LEN(I5))</f>
        <v>89</v>
      </c>
      <c r="K5" s="83" t="str">
        <f>IFERROR(VLOOKUP(C5,目ざす姿!$B$4:$F$17,4,FALSE),"")</f>
        <v>どの教材においても常に自分の立場に置き換えて主体的に考えていた。登場人物の心の葛藤に共感し、自分事として捉えながら、考えを深めることができた。</v>
      </c>
      <c r="L5" s="82">
        <f t="shared" ref="L5:L44" si="2">IF(LEN(K5)=0,"",LEN(K5))</f>
        <v>71</v>
      </c>
      <c r="O5" s="67" t="str">
        <f>IFERROR(VLOOKUP(C5,目ざす姿!$B$4:$C$17,2,FALSE),"")</f>
        <v>教材の登場人物の心の葛藤に共感し、自分事として捉えながら考えていました。</v>
      </c>
      <c r="P5" s="67" t="str">
        <f>IFERROR(VLOOKUP(D5,顕著な教材リスト!$A$4:$B$38,2,FALSE),"")</f>
        <v>特に「あいさつ名人」では、</v>
      </c>
      <c r="Q5" s="67" t="str">
        <f>IF(E5="","",E5)</f>
        <v>相手の立場や気持ちに応じて真心を込めて挨拶することについて</v>
      </c>
      <c r="R5" s="68" t="str">
        <f>IFERROR(VLOOKUP(F5,文末リスト!$A$5:$B$15,2,FALSE),"")</f>
        <v>考えを深めていました。</v>
      </c>
      <c r="S5" s="65"/>
      <c r="T5" s="69" t="s">
        <v>89</v>
      </c>
      <c r="U5" s="70" t="s">
        <v>90</v>
      </c>
      <c r="V5" s="70" t="s">
        <v>91</v>
      </c>
      <c r="W5" s="70" t="s">
        <v>92</v>
      </c>
      <c r="X5" s="70" t="s">
        <v>93</v>
      </c>
      <c r="Y5" s="70" t="s">
        <v>94</v>
      </c>
      <c r="Z5" s="70" t="s">
        <v>95</v>
      </c>
      <c r="AA5" s="70" t="s">
        <v>96</v>
      </c>
      <c r="AB5" s="70" t="s">
        <v>97</v>
      </c>
      <c r="AC5" s="70" t="s">
        <v>98</v>
      </c>
      <c r="AD5" s="70" t="s">
        <v>99</v>
      </c>
      <c r="AE5" s="70" t="s">
        <v>100</v>
      </c>
      <c r="AF5" s="70" t="s">
        <v>101</v>
      </c>
      <c r="AG5" s="70" t="s">
        <v>102</v>
      </c>
      <c r="AH5" s="70" t="s">
        <v>103</v>
      </c>
      <c r="AI5" s="70" t="s">
        <v>104</v>
      </c>
      <c r="AJ5" s="70" t="s">
        <v>105</v>
      </c>
      <c r="AK5" s="70" t="s">
        <v>106</v>
      </c>
      <c r="AL5" s="70" t="s">
        <v>107</v>
      </c>
      <c r="AM5" s="70" t="s">
        <v>108</v>
      </c>
      <c r="AN5" s="70" t="s">
        <v>109</v>
      </c>
      <c r="AO5" s="70" t="s">
        <v>110</v>
      </c>
      <c r="AP5" s="70" t="s">
        <v>111</v>
      </c>
      <c r="AQ5" s="70" t="s">
        <v>112</v>
      </c>
      <c r="AR5" s="70" t="s">
        <v>113</v>
      </c>
      <c r="AS5" s="70" t="s">
        <v>114</v>
      </c>
      <c r="AT5" s="70" t="s">
        <v>115</v>
      </c>
      <c r="AU5" s="70" t="s">
        <v>116</v>
      </c>
      <c r="AV5" s="70" t="s">
        <v>117</v>
      </c>
      <c r="AW5" s="70" t="s">
        <v>118</v>
      </c>
      <c r="AX5" s="70" t="s">
        <v>119</v>
      </c>
      <c r="AY5" s="70" t="s">
        <v>120</v>
      </c>
      <c r="AZ5" s="70" t="s">
        <v>121</v>
      </c>
      <c r="BA5" s="70" t="s">
        <v>122</v>
      </c>
      <c r="BB5" s="71" t="s">
        <v>123</v>
      </c>
    </row>
    <row r="6" spans="1:55" ht="93.75" x14ac:dyDescent="0.4">
      <c r="A6" s="78">
        <v>2</v>
      </c>
      <c r="B6" s="85" t="str">
        <f>+名簿管理!B6</f>
        <v>かき　くけこ</v>
      </c>
      <c r="C6" s="117" t="s">
        <v>238</v>
      </c>
      <c r="D6" s="118" t="s">
        <v>90</v>
      </c>
      <c r="E6" s="118" t="s">
        <v>87</v>
      </c>
      <c r="F6" s="119" t="s">
        <v>26</v>
      </c>
      <c r="G6" s="79">
        <f t="shared" si="0"/>
        <v>2</v>
      </c>
      <c r="H6" s="87" t="str">
        <f t="shared" si="1"/>
        <v>かき　くけこ</v>
      </c>
      <c r="I6" s="80" t="str">
        <f t="shared" ref="I6:I44" si="3">IFERROR(O6&amp;P6&amp;Q6&amp;R6,"")</f>
        <v>さまざまな見方や考え方があることを、具体的な生活場面をイメージしながら考えていました。特に「あいさつ名人」では、相手の立場や気持ちに応じて真心を込めて挨拶することについて深く考えていました。</v>
      </c>
      <c r="J6" s="82">
        <f t="shared" ref="J6:J44" si="4">IF(LEN(I6)=0,"",LEN(I6))</f>
        <v>95</v>
      </c>
      <c r="K6" s="83" t="str">
        <f>IFERROR(VLOOKUP(C6,目ざす姿!$B$4:$F$17,4,FALSE),"")</f>
        <v>どの教材においても常に自分事として、主体的に考えていた。さまざまな見方や考え方があることを具体的な生活場面をイメージしながら考えを深める姿が見られた。</v>
      </c>
      <c r="L6" s="82">
        <f t="shared" si="2"/>
        <v>75</v>
      </c>
      <c r="O6" s="67" t="str">
        <f>IFERROR(VLOOKUP(C6,目ざす姿!$B$4:$C$17,2,FALSE),"")</f>
        <v>さまざまな見方や考え方があることを、具体的な生活場面をイメージしながら考えていました。</v>
      </c>
      <c r="P6" s="67" t="str">
        <f>IFERROR(VLOOKUP(D6,顕著な教材リスト!$A$4:$B$38,2,FALSE),"")</f>
        <v>特に「あいさつ名人」では、</v>
      </c>
      <c r="Q6" s="67" t="str">
        <f t="shared" ref="Q6:Q44" si="5">IF(E6="","",E6)</f>
        <v>相手の立場や気持ちに応じて真心を込めて挨拶することについて</v>
      </c>
      <c r="R6" s="68" t="str">
        <f>IFERROR(VLOOKUP(F6,文末リスト!$A$5:$B$15,2,FALSE),"")</f>
        <v>深く考えていました。</v>
      </c>
      <c r="S6" s="65"/>
      <c r="T6" s="72" t="str">
        <f>授業づくり!B4</f>
        <v>道徳科で何を学ぶのか、どのように学ぶのかについて</v>
      </c>
      <c r="U6" s="73" t="str">
        <f>授業づくり!B6</f>
        <v>相手の立場や気持ちに応じて真心を込めて挨拶することについて</v>
      </c>
      <c r="V6" s="73" t="str">
        <f>授業づくり!B8</f>
        <v>よりよいクラスにするためにできることについて</v>
      </c>
      <c r="W6" s="72" t="str">
        <f>授業づくり!B10</f>
        <v>自分と違う意見が出たときに心がけることについて</v>
      </c>
      <c r="X6" s="72" t="str">
        <f>授業づくり!B12</f>
        <v>誰に対しても分け隔てなく接するにはどんな気持ちが必要かについて</v>
      </c>
      <c r="Y6" s="72" t="str">
        <f>授業づくり!B14</f>
        <v>心から謝ることのよさについて</v>
      </c>
      <c r="Z6" s="72" t="str">
        <f>授業づくり!B16</f>
        <v>友達とはどんな人かについて</v>
      </c>
      <c r="AA6" s="72" t="str">
        <f>授業づくり!B18</f>
        <v>優しい人とはどんな人なのかについて</v>
      </c>
      <c r="AB6" s="72" t="str">
        <f>授業づくり!B20</f>
        <v>気持ちのよい生活をするにはどんなことが大切かについて</v>
      </c>
      <c r="AC6" s="72" t="str">
        <f>授業づくり!B22</f>
        <v>みんなと力を合わせて働くことのよさや大切さについて</v>
      </c>
      <c r="AD6" s="72" t="str">
        <f>授業づくり!B24</f>
        <v>生きている仲間とはどんな仲間なのかについて</v>
      </c>
      <c r="AE6" s="72" t="str">
        <f>授業づくり!B26</f>
        <v>身近な自然の素晴らしさや不思議さについて</v>
      </c>
      <c r="AF6" s="72" t="str">
        <f>授業づくり!B28</f>
        <v>友達と助け合うとどんな気持ちになるかについて</v>
      </c>
      <c r="AG6" s="72" t="str">
        <f>授業づくり!B30</f>
        <v>相手を理解するために大切なことについて</v>
      </c>
      <c r="AH6" s="72" t="str">
        <f>授業づくり!B32</f>
        <v>生命を大切にするとはどういうことかについて</v>
      </c>
      <c r="AI6" s="72" t="str">
        <f>授業づくり!B34</f>
        <v>度を越さずに行動するために大切なことについて</v>
      </c>
      <c r="AJ6" s="72" t="str">
        <f>授業づくり!B36</f>
        <v>働くときにはどんな思いが大切かについて</v>
      </c>
      <c r="AK6" s="72" t="str">
        <f>授業づくり!B38</f>
        <v>きまりは何のためにあるのかについて</v>
      </c>
      <c r="AL6" s="72" t="str">
        <f>授業づくり!B40</f>
        <v>自分のよさを見つけ、伸ばすためには、どんな気持ちが大切かについて</v>
      </c>
      <c r="AM6" s="72" t="str">
        <f>授業づくり!B42</f>
        <v>正しいと思うことを行うために大切なことについて</v>
      </c>
      <c r="AN6" s="72" t="str">
        <f>授業づくり!B44</f>
        <v>公平に接することが大切なわけについて</v>
      </c>
      <c r="AO6" s="72" t="str">
        <f>授業づくり!B46</f>
        <v>正直でいることのよさについて</v>
      </c>
      <c r="AP6" s="72" t="str">
        <f>授業づくり!B48</f>
        <v>生活を支えてくれる人にどんな気持ちで接するのがよいかについて</v>
      </c>
      <c r="AQ6" s="72" t="str">
        <f>授業づくり!B50</f>
        <v>日本に昔から伝わるものに興味や関心をもつことについて</v>
      </c>
      <c r="AR6" s="72" t="str">
        <f>授業づくり!B52</f>
        <v>生活の中で「美しいな」「きれいだな」と感じるものについて</v>
      </c>
      <c r="AS6" s="72" t="str">
        <f>授業づくり!B54</f>
        <v>他国の人と仲よくなるために大切なことについて</v>
      </c>
      <c r="AT6" s="72" t="str">
        <f>授業づくり!B56</f>
        <v>親切にするとどんないいことがあるのかについて</v>
      </c>
      <c r="AU6" s="72" t="str">
        <f>授業づくり!B58</f>
        <v>自分らしさを伸ばすためにどんなことができるかについて</v>
      </c>
      <c r="AV6" s="72" t="str">
        <f>授業づくり!B60</f>
        <v>よりよい学校にするために、一人一人ができることについて</v>
      </c>
      <c r="AW6" s="72" t="str">
        <f>授業づくり!B62</f>
        <v>きまりを守らなければならないわけについて</v>
      </c>
      <c r="AX6" s="72" t="str">
        <f>授業づくり!B64</f>
        <v>よいと思ったことを行うときに大切な心について</v>
      </c>
      <c r="AY6" s="72" t="str">
        <f>授業づくり!B66</f>
        <v>自分の家族に伝えたい思いについて</v>
      </c>
      <c r="AZ6" s="72" t="str">
        <f>授業づくり!B68</f>
        <v>生活を支えてくれている人に、どのような思いを伝えたいかについて</v>
      </c>
      <c r="BA6" s="72" t="str">
        <f>授業づくり!B70</f>
        <v>命にはどんな不思議があるのか</v>
      </c>
      <c r="BB6" s="72" t="str">
        <f>授業づくり!B72</f>
        <v>夢をかなえるためには、どんな気持ちが大切かについて</v>
      </c>
    </row>
    <row r="7" spans="1:55" ht="93.75" x14ac:dyDescent="0.4">
      <c r="A7" s="78">
        <v>3</v>
      </c>
      <c r="B7" s="85" t="str">
        <f>+名簿管理!B7</f>
        <v>さしす　せそ</v>
      </c>
      <c r="C7" s="117" t="s">
        <v>82</v>
      </c>
      <c r="D7" s="118" t="s">
        <v>123</v>
      </c>
      <c r="E7" s="118" t="s">
        <v>168</v>
      </c>
      <c r="F7" s="119" t="s">
        <v>29</v>
      </c>
      <c r="G7" s="79">
        <f t="shared" si="0"/>
        <v>3</v>
      </c>
      <c r="H7" s="87" t="str">
        <f t="shared" si="1"/>
        <v>さしす　せそ</v>
      </c>
      <c r="I7" s="80" t="str">
        <f t="shared" si="3"/>
        <v>全体で議論する中で、友達の意見と自分の意見を比べながら多面的・多角的に考えていました。夢をかなえるためには、どんな気持ちが大切かについて友達の声に耳を傾け、考えを広げていました。</v>
      </c>
      <c r="J7" s="82">
        <f t="shared" si="4"/>
        <v>89</v>
      </c>
      <c r="K7" s="83" t="str">
        <f>IFERROR(VLOOKUP(C7,目ざす姿!$B$4:$F$17,4,FALSE),"")</f>
        <v>友達と積極的に議論し、自分の意見と比べながら友達の意見に耳を傾け、何を大切にして生きていきたいのかについて多面的・多角的に自己の考えを深める様子が見られた。</v>
      </c>
      <c r="L7" s="82">
        <f t="shared" si="2"/>
        <v>78</v>
      </c>
      <c r="O7" s="67" t="str">
        <f>IFERROR(VLOOKUP(C7,目ざす姿!$B$4:$C$17,2,FALSE),"")</f>
        <v>全体で議論する中で、友達の意見と自分の意見を比べながら多面的・多角的に考えていました。</v>
      </c>
      <c r="P7" s="67" t="str">
        <f>IFERROR(VLOOKUP(D7,顕著な教材リスト!$A$4:$B$38,2,FALSE),"")</f>
        <v/>
      </c>
      <c r="Q7" s="67" t="str">
        <f t="shared" si="5"/>
        <v>夢をかなえるためには、どんな気持ちが大切かについて</v>
      </c>
      <c r="R7" s="68" t="str">
        <f>IFERROR(VLOOKUP(F7,文末リスト!$A$5:$B$15,2,FALSE),"")</f>
        <v>友達の声に耳を傾け、考えを広げていました。</v>
      </c>
      <c r="S7" s="65"/>
      <c r="T7" s="72" t="str">
        <f>授業づくり!C4</f>
        <v>みんなで話し合うことで考えが広がったり深まったりすることのよさについて</v>
      </c>
      <c r="U7" s="74" t="str">
        <f>授業づくり!C6</f>
        <v>真心のこもった挨拶とはどんな挨拶かについて</v>
      </c>
      <c r="V7" s="74" t="str">
        <f>授業づくり!C8</f>
        <v>みんなで協力し合って楽しい学級をつくろうとすることについて</v>
      </c>
      <c r="W7" s="72" t="str">
        <f>授業づくり!C10</f>
        <v>自分の意見を相手に伝え、相手を理解し異なる意見も大切にしようとすることについて</v>
      </c>
      <c r="X7" s="72" t="str">
        <f>授業づくり!C12</f>
        <v>誰に対しても公正、公平な態度で接しようとすることのよさについて</v>
      </c>
      <c r="Y7" s="72" t="str">
        <f>授業づくり!C14</f>
        <v>過ちを犯したときにはごまかさずに素直に反省し、正直に明るい心で過ごそうとすることのよさについて</v>
      </c>
      <c r="Z7" s="72" t="str">
        <f>授業づくり!C16</f>
        <v>友達と互いに理解し合い、信頼し合い、助け合おうとすることのよさについて</v>
      </c>
      <c r="AA7" s="72" t="str">
        <f>授業づくり!C18</f>
        <v>相手の状況や気持ちを思いやり、よく考えて判断し、進んで親切にしようとすることのよさについて</v>
      </c>
      <c r="AB7" s="72" t="str">
        <f>授業づくり!C20</f>
        <v>自分でよく考えて判断し、節度ある生活をしようとすることのよさについて</v>
      </c>
      <c r="AC7" s="72" t="str">
        <f>授業づくり!C22</f>
        <v>進んでみんなのために働こうとすることのよさについて</v>
      </c>
      <c r="AD7" s="72" t="str">
        <f>授業づくり!C24</f>
        <v>自分と同様に生命あるもの全てを尊いものとして大切にしようすることについて</v>
      </c>
      <c r="AE7" s="72" t="str">
        <f>授業づくり!C26</f>
        <v>自然や動植物を大切にしようとすることのよさについて</v>
      </c>
      <c r="AF7" s="72" t="str">
        <f>授業づくり!C28</f>
        <v>友達と互いに理解し合い、信頼し合い、助け合おうとすることのよさについて</v>
      </c>
      <c r="AG7" s="72" t="str">
        <f>授業づくり!C30</f>
        <v>異なる意見も大切にしようとすることのよさについて</v>
      </c>
      <c r="AH7" s="72" t="str">
        <f>授業づくり!C32</f>
        <v>生命の尊さを知り、自他の生命を大切にしようとすることのよさについて</v>
      </c>
      <c r="AI7" s="72" t="str">
        <f>授業づくり!C34</f>
        <v>よく考えて節度のある生活を送ろうとすることのよさについて</v>
      </c>
      <c r="AJ7" s="72" t="str">
        <f>授業づくり!C36</f>
        <v>進んでみんなのために働こうとすることのよさについて</v>
      </c>
      <c r="AK7" s="72" t="str">
        <f>授業づくり!C38</f>
        <v>約束や社会のきまりの意義を理解し、それらを守ろうとすることのよさについて</v>
      </c>
      <c r="AL7" s="72" t="str">
        <f>授業づくり!C40</f>
        <v>自分の特徴に気づき、長所を伸ばそうとすることのよさについて</v>
      </c>
      <c r="AM7" s="72" t="str">
        <f>授業づくり!C42</f>
        <v>正しいと判断したことは、自信をもって行おうとすることのよさについて</v>
      </c>
      <c r="AN7" s="72" t="str">
        <f>授業づくり!C44</f>
        <v>誰にでも分け隔てせず、公正、公平に接しようとすることのよさについて</v>
      </c>
      <c r="AO7" s="72" t="str">
        <f>授業づくり!C46</f>
        <v>過ちを偽ったりごまかしたりせずに素直に改め、明るい心で生活しようとすることのよさについて</v>
      </c>
      <c r="AP7" s="72" t="str">
        <f>授業づくり!C48</f>
        <v>尊敬と感謝の心で接しようとすることのよさについて</v>
      </c>
      <c r="AQ7" s="72" t="str">
        <f>授業づくり!C50</f>
        <v>日本古来の文化に親しもうとすることのよさについて</v>
      </c>
      <c r="AR7" s="72" t="str">
        <f>授業づくり!C52</f>
        <v>自然の美しさや人の心の気高さを感じる心を大切にしようとすることについて</v>
      </c>
      <c r="AS7" s="72" t="str">
        <f>授業づくり!C54</f>
        <v>他国のものに親しみ、関心をもとうとすることのよさについて</v>
      </c>
      <c r="AT7" s="72" t="str">
        <f>授業づくり!C56</f>
        <v>相手の気持ちを自分のこととして想像して、相手を思いやり、進んで親切にしようとすることのよさについて</v>
      </c>
      <c r="AU7" s="72" t="str">
        <f>授業づくり!C58</f>
        <v>自分の特徴に気づき、長所を伸ばそうとすることのよさについて</v>
      </c>
      <c r="AV7" s="72" t="str">
        <f>授業づくり!C60</f>
        <v>楽しい学校をつくろうとすることのよさについて</v>
      </c>
      <c r="AW7" s="72" t="str">
        <f>授業づくり!C62</f>
        <v>きまりの意義やよさを理解し、守ろうとすることのよさについて</v>
      </c>
      <c r="AX7" s="72" t="str">
        <f>授業づくり!C64</f>
        <v>正しいと判断したことは自信をもって行い、正しくないことは止めようとすることのよさについて</v>
      </c>
      <c r="AY7" s="72" t="str">
        <f>授業づくり!C66</f>
        <v>父母、祖父母を敬愛し、家族で協力して楽しい家庭にしようとすることのよさについて</v>
      </c>
      <c r="AZ7" s="72" t="str">
        <f>授業づくり!C68</f>
        <v>尊敬と感謝の気持ちを表そうとすることのよさについて</v>
      </c>
      <c r="BA7" s="72" t="str">
        <f>授業づくり!C70</f>
        <v>受け継がれる命の尊さを知り、大切にしようとすることについて</v>
      </c>
      <c r="BB7" s="72" t="str">
        <f>授業づくり!C72</f>
        <v>目標に向かって、強い意志をもち、粘り強くやり抜こうとすることのよさについて</v>
      </c>
    </row>
    <row r="8" spans="1:55" x14ac:dyDescent="0.4">
      <c r="A8" s="78">
        <v>4</v>
      </c>
      <c r="B8" s="85">
        <f>+名簿管理!B8</f>
        <v>0</v>
      </c>
      <c r="C8" s="160"/>
      <c r="D8" s="161"/>
      <c r="E8" s="161"/>
      <c r="F8" s="162"/>
      <c r="G8" s="79">
        <f t="shared" si="0"/>
        <v>4</v>
      </c>
      <c r="H8" s="87" t="str">
        <f>IF(B8=0,"",B8)</f>
        <v/>
      </c>
      <c r="I8" s="80" t="str">
        <f t="shared" si="3"/>
        <v/>
      </c>
      <c r="J8" s="82" t="str">
        <f t="shared" si="4"/>
        <v/>
      </c>
      <c r="K8" s="83" t="str">
        <f>IFERROR(VLOOKUP(C8,目ざす姿!$B$4:$F$17,4,FALSE),"")</f>
        <v/>
      </c>
      <c r="L8" s="82" t="str">
        <f t="shared" si="2"/>
        <v/>
      </c>
      <c r="O8" s="67" t="str">
        <f>IFERROR(VLOOKUP(C8,目ざす姿!$B$4:$C$17,2,FALSE),"")</f>
        <v/>
      </c>
      <c r="P8" s="67" t="str">
        <f>IFERROR(VLOOKUP(D8,顕著な教材リスト!$A$4:$B$38,2,FALSE),"")</f>
        <v/>
      </c>
      <c r="Q8" s="67" t="str">
        <f t="shared" si="5"/>
        <v/>
      </c>
      <c r="R8" s="68" t="str">
        <f>IFERROR(VLOOKUP(F8,文末リスト!$A$5:$B$15,2,FALSE),"")</f>
        <v/>
      </c>
      <c r="S8" s="65"/>
      <c r="T8" s="65"/>
      <c r="U8" s="65"/>
      <c r="V8" s="65"/>
      <c r="W8" s="65"/>
      <c r="X8" s="65"/>
      <c r="Y8" s="65"/>
      <c r="Z8" s="65"/>
      <c r="AA8" s="65"/>
      <c r="AB8" s="65"/>
      <c r="AC8" s="65"/>
      <c r="AD8" s="65"/>
      <c r="AE8" s="65"/>
      <c r="AF8" s="65"/>
      <c r="AG8" s="65"/>
      <c r="AH8" s="65"/>
      <c r="AI8" s="65"/>
      <c r="AJ8" s="65"/>
      <c r="AK8" s="65"/>
      <c r="AL8" s="65"/>
      <c r="AM8" s="65"/>
      <c r="AN8" s="65"/>
      <c r="AO8" s="65"/>
      <c r="AP8" s="65"/>
      <c r="AQ8" s="65"/>
      <c r="AR8" s="65"/>
      <c r="AS8" s="65"/>
      <c r="AT8" s="65"/>
      <c r="AU8" s="65"/>
      <c r="AV8" s="65"/>
      <c r="AW8" s="65"/>
      <c r="AX8" s="65"/>
      <c r="AY8" s="65"/>
      <c r="AZ8" s="65"/>
      <c r="BA8" s="65"/>
      <c r="BB8" s="65"/>
    </row>
    <row r="9" spans="1:55" x14ac:dyDescent="0.4">
      <c r="A9" s="78">
        <v>5</v>
      </c>
      <c r="B9" s="85">
        <f>+名簿管理!B9</f>
        <v>0</v>
      </c>
      <c r="C9" s="160"/>
      <c r="D9" s="161"/>
      <c r="E9" s="161"/>
      <c r="F9" s="162"/>
      <c r="G9" s="79">
        <f t="shared" si="0"/>
        <v>5</v>
      </c>
      <c r="H9" s="87" t="str">
        <f t="shared" ref="H9:H44" si="6">IF(B9=0,"",B9)</f>
        <v/>
      </c>
      <c r="I9" s="80" t="str">
        <f>IFERROR(O9&amp;P9&amp;Q9&amp;R9,"")</f>
        <v/>
      </c>
      <c r="J9" s="82" t="str">
        <f t="shared" si="4"/>
        <v/>
      </c>
      <c r="K9" s="83" t="str">
        <f>IFERROR(VLOOKUP(C9,目ざす姿!$B$4:$F$17,4,FALSE),"")</f>
        <v/>
      </c>
      <c r="L9" s="82" t="str">
        <f t="shared" si="2"/>
        <v/>
      </c>
      <c r="O9" s="67" t="str">
        <f>IFERROR(VLOOKUP(C9,目ざす姿!$B$4:$C$17,2,FALSE),"")</f>
        <v/>
      </c>
      <c r="P9" s="67" t="str">
        <f>IFERROR(VLOOKUP(D9,顕著な教材リスト!$A$4:$B$38,2,FALSE),"")</f>
        <v/>
      </c>
      <c r="Q9" s="67" t="str">
        <f t="shared" si="5"/>
        <v/>
      </c>
      <c r="R9" s="68" t="str">
        <f>IFERROR(VLOOKUP(F9,文末リスト!$A$5:$B$15,2,FALSE),"")</f>
        <v/>
      </c>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row>
    <row r="10" spans="1:55" x14ac:dyDescent="0.4">
      <c r="A10" s="78">
        <v>6</v>
      </c>
      <c r="B10" s="85">
        <f>+名簿管理!B10</f>
        <v>0</v>
      </c>
      <c r="C10" s="160"/>
      <c r="D10" s="161"/>
      <c r="E10" s="161"/>
      <c r="F10" s="162"/>
      <c r="G10" s="79">
        <f t="shared" si="0"/>
        <v>6</v>
      </c>
      <c r="H10" s="87" t="str">
        <f t="shared" si="6"/>
        <v/>
      </c>
      <c r="I10" s="80" t="str">
        <f t="shared" si="3"/>
        <v/>
      </c>
      <c r="J10" s="82" t="str">
        <f t="shared" si="4"/>
        <v/>
      </c>
      <c r="K10" s="83" t="str">
        <f>IFERROR(VLOOKUP(C10,目ざす姿!$B$4:$F$17,4,FALSE),"")</f>
        <v/>
      </c>
      <c r="L10" s="82" t="str">
        <f t="shared" si="2"/>
        <v/>
      </c>
      <c r="O10" s="67" t="str">
        <f>IFERROR(VLOOKUP(C10,目ざす姿!$B$4:$C$17,2,FALSE),"")</f>
        <v/>
      </c>
      <c r="P10" s="67" t="str">
        <f>IFERROR(VLOOKUP(D10,顕著な教材リスト!$A$4:$B$38,2,FALSE),"")</f>
        <v/>
      </c>
      <c r="Q10" s="67" t="str">
        <f t="shared" si="5"/>
        <v/>
      </c>
      <c r="R10" s="68" t="str">
        <f>IFERROR(VLOOKUP(F10,文末リスト!$A$5:$B$15,2,FALSE),"")</f>
        <v/>
      </c>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row>
    <row r="11" spans="1:55" x14ac:dyDescent="0.4">
      <c r="A11" s="78">
        <v>7</v>
      </c>
      <c r="B11" s="85">
        <f>+名簿管理!B11</f>
        <v>0</v>
      </c>
      <c r="C11" s="160"/>
      <c r="D11" s="161"/>
      <c r="E11" s="161"/>
      <c r="F11" s="162"/>
      <c r="G11" s="79">
        <f t="shared" si="0"/>
        <v>7</v>
      </c>
      <c r="H11" s="87" t="str">
        <f t="shared" si="6"/>
        <v/>
      </c>
      <c r="I11" s="80" t="str">
        <f t="shared" si="3"/>
        <v/>
      </c>
      <c r="J11" s="82" t="str">
        <f t="shared" si="4"/>
        <v/>
      </c>
      <c r="K11" s="83" t="str">
        <f>IFERROR(VLOOKUP(C11,目ざす姿!$B$4:$F$17,4,FALSE),"")</f>
        <v/>
      </c>
      <c r="L11" s="82" t="str">
        <f t="shared" si="2"/>
        <v/>
      </c>
      <c r="O11" s="67" t="str">
        <f>IFERROR(VLOOKUP(C11,目ざす姿!$B$4:$C$17,2,FALSE),"")</f>
        <v/>
      </c>
      <c r="P11" s="67" t="str">
        <f>IFERROR(VLOOKUP(D11,顕著な教材リスト!$A$4:$B$38,2,FALSE),"")</f>
        <v/>
      </c>
      <c r="Q11" s="67" t="str">
        <f t="shared" si="5"/>
        <v/>
      </c>
      <c r="R11" s="68" t="str">
        <f>IFERROR(VLOOKUP(F11,文末リスト!$A$5:$B$15,2,FALSE),"")</f>
        <v/>
      </c>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row>
    <row r="12" spans="1:55" x14ac:dyDescent="0.4">
      <c r="A12" s="78">
        <v>8</v>
      </c>
      <c r="B12" s="85">
        <f>+名簿管理!B12</f>
        <v>0</v>
      </c>
      <c r="C12" s="160"/>
      <c r="D12" s="161"/>
      <c r="E12" s="161"/>
      <c r="F12" s="162"/>
      <c r="G12" s="79">
        <f t="shared" si="0"/>
        <v>8</v>
      </c>
      <c r="H12" s="87" t="str">
        <f t="shared" si="6"/>
        <v/>
      </c>
      <c r="I12" s="80" t="str">
        <f t="shared" si="3"/>
        <v/>
      </c>
      <c r="J12" s="82" t="str">
        <f t="shared" si="4"/>
        <v/>
      </c>
      <c r="K12" s="83" t="str">
        <f>IFERROR(VLOOKUP(C12,目ざす姿!$B$4:$F$17,4,FALSE),"")</f>
        <v/>
      </c>
      <c r="L12" s="82" t="str">
        <f t="shared" si="2"/>
        <v/>
      </c>
      <c r="O12" s="67" t="str">
        <f>IFERROR(VLOOKUP(C12,目ざす姿!$B$4:$C$17,2,FALSE),"")</f>
        <v/>
      </c>
      <c r="P12" s="67" t="str">
        <f>IFERROR(VLOOKUP(D12,顕著な教材リスト!$A$4:$B$38,2,FALSE),"")</f>
        <v/>
      </c>
      <c r="Q12" s="67" t="str">
        <f t="shared" si="5"/>
        <v/>
      </c>
      <c r="R12" s="68" t="str">
        <f>IFERROR(VLOOKUP(F12,文末リスト!$A$5:$B$15,2,FALSE),"")</f>
        <v/>
      </c>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row>
    <row r="13" spans="1:55" x14ac:dyDescent="0.4">
      <c r="A13" s="78">
        <v>9</v>
      </c>
      <c r="B13" s="85">
        <f>+名簿管理!B13</f>
        <v>0</v>
      </c>
      <c r="C13" s="160"/>
      <c r="D13" s="161"/>
      <c r="E13" s="161"/>
      <c r="F13" s="162"/>
      <c r="G13" s="79">
        <f t="shared" si="0"/>
        <v>9</v>
      </c>
      <c r="H13" s="87" t="str">
        <f t="shared" si="6"/>
        <v/>
      </c>
      <c r="I13" s="80" t="str">
        <f t="shared" si="3"/>
        <v/>
      </c>
      <c r="J13" s="82" t="str">
        <f t="shared" si="4"/>
        <v/>
      </c>
      <c r="K13" s="83" t="str">
        <f>IFERROR(VLOOKUP(C13,目ざす姿!$B$4:$F$17,4,FALSE),"")</f>
        <v/>
      </c>
      <c r="L13" s="82" t="str">
        <f t="shared" si="2"/>
        <v/>
      </c>
      <c r="O13" s="67" t="str">
        <f>IFERROR(VLOOKUP(C13,目ざす姿!$B$4:$C$17,2,FALSE),"")</f>
        <v/>
      </c>
      <c r="P13" s="67" t="str">
        <f>IFERROR(VLOOKUP(D13,顕著な教材リスト!$A$4:$B$38,2,FALSE),"")</f>
        <v/>
      </c>
      <c r="Q13" s="67" t="str">
        <f t="shared" si="5"/>
        <v/>
      </c>
      <c r="R13" s="68" t="str">
        <f>IFERROR(VLOOKUP(F13,文末リスト!$A$5:$B$15,2,FALSE),"")</f>
        <v/>
      </c>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row>
    <row r="14" spans="1:55" x14ac:dyDescent="0.4">
      <c r="A14" s="78">
        <v>10</v>
      </c>
      <c r="B14" s="85">
        <f>+名簿管理!B14</f>
        <v>0</v>
      </c>
      <c r="C14" s="160"/>
      <c r="D14" s="161"/>
      <c r="E14" s="161"/>
      <c r="F14" s="162"/>
      <c r="G14" s="79">
        <f t="shared" si="0"/>
        <v>10</v>
      </c>
      <c r="H14" s="87" t="str">
        <f t="shared" si="6"/>
        <v/>
      </c>
      <c r="I14" s="80" t="str">
        <f t="shared" si="3"/>
        <v/>
      </c>
      <c r="J14" s="82" t="str">
        <f t="shared" si="4"/>
        <v/>
      </c>
      <c r="K14" s="83" t="str">
        <f>IFERROR(VLOOKUP(C14,目ざす姿!$B$4:$F$17,4,FALSE),"")</f>
        <v/>
      </c>
      <c r="L14" s="82" t="str">
        <f t="shared" si="2"/>
        <v/>
      </c>
      <c r="O14" s="67" t="str">
        <f>IFERROR(VLOOKUP(C14,目ざす姿!$B$4:$C$17,2,FALSE),"")</f>
        <v/>
      </c>
      <c r="P14" s="67" t="str">
        <f>IFERROR(VLOOKUP(D14,顕著な教材リスト!$A$4:$B$38,2,FALSE),"")</f>
        <v/>
      </c>
      <c r="Q14" s="67" t="str">
        <f t="shared" si="5"/>
        <v/>
      </c>
      <c r="R14" s="68" t="str">
        <f>IFERROR(VLOOKUP(F14,文末リスト!$A$5:$B$15,2,FALSE),"")</f>
        <v/>
      </c>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row>
    <row r="15" spans="1:55" x14ac:dyDescent="0.4">
      <c r="A15" s="78">
        <v>11</v>
      </c>
      <c r="B15" s="85">
        <f>+名簿管理!B15</f>
        <v>0</v>
      </c>
      <c r="C15" s="160"/>
      <c r="D15" s="161"/>
      <c r="E15" s="161"/>
      <c r="F15" s="162"/>
      <c r="G15" s="79">
        <f t="shared" si="0"/>
        <v>11</v>
      </c>
      <c r="H15" s="87" t="str">
        <f t="shared" si="6"/>
        <v/>
      </c>
      <c r="I15" s="80" t="str">
        <f t="shared" si="3"/>
        <v/>
      </c>
      <c r="J15" s="82" t="str">
        <f t="shared" si="4"/>
        <v/>
      </c>
      <c r="K15" s="83" t="str">
        <f>IFERROR(VLOOKUP(C15,目ざす姿!$B$4:$F$17,4,FALSE),"")</f>
        <v/>
      </c>
      <c r="L15" s="82" t="str">
        <f t="shared" si="2"/>
        <v/>
      </c>
      <c r="O15" s="67" t="str">
        <f>IFERROR(VLOOKUP(C15,目ざす姿!$B$4:$C$17,2,FALSE),"")</f>
        <v/>
      </c>
      <c r="P15" s="67" t="str">
        <f>IFERROR(VLOOKUP(D15,顕著な教材リスト!$A$4:$B$38,2,FALSE),"")</f>
        <v/>
      </c>
      <c r="Q15" s="67" t="str">
        <f t="shared" si="5"/>
        <v/>
      </c>
      <c r="R15" s="68" t="str">
        <f>IFERROR(VLOOKUP(F15,文末リスト!$A$5:$B$15,2,FALSE),"")</f>
        <v/>
      </c>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row>
    <row r="16" spans="1:55" x14ac:dyDescent="0.4">
      <c r="A16" s="78">
        <v>12</v>
      </c>
      <c r="B16" s="85">
        <f>+名簿管理!B16</f>
        <v>0</v>
      </c>
      <c r="C16" s="160"/>
      <c r="D16" s="161"/>
      <c r="E16" s="161"/>
      <c r="F16" s="162"/>
      <c r="G16" s="79">
        <f t="shared" si="0"/>
        <v>12</v>
      </c>
      <c r="H16" s="87" t="str">
        <f t="shared" si="6"/>
        <v/>
      </c>
      <c r="I16" s="80" t="str">
        <f t="shared" si="3"/>
        <v/>
      </c>
      <c r="J16" s="82" t="str">
        <f t="shared" si="4"/>
        <v/>
      </c>
      <c r="K16" s="83" t="str">
        <f>IFERROR(VLOOKUP(C16,目ざす姿!$B$4:$F$17,4,FALSE),"")</f>
        <v/>
      </c>
      <c r="L16" s="82" t="str">
        <f t="shared" si="2"/>
        <v/>
      </c>
      <c r="O16" s="67" t="str">
        <f>IFERROR(VLOOKUP(C16,目ざす姿!$B$4:$C$17,2,FALSE),"")</f>
        <v/>
      </c>
      <c r="P16" s="67" t="str">
        <f>IFERROR(VLOOKUP(D16,顕著な教材リスト!$A$4:$B$38,2,FALSE),"")</f>
        <v/>
      </c>
      <c r="Q16" s="67" t="str">
        <f t="shared" si="5"/>
        <v/>
      </c>
      <c r="R16" s="68" t="str">
        <f>IFERROR(VLOOKUP(F16,文末リスト!$A$5:$B$15,2,FALSE),"")</f>
        <v/>
      </c>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row>
    <row r="17" spans="1:54" x14ac:dyDescent="0.4">
      <c r="A17" s="78">
        <v>13</v>
      </c>
      <c r="B17" s="85">
        <f>+名簿管理!B17</f>
        <v>0</v>
      </c>
      <c r="C17" s="160"/>
      <c r="D17" s="161"/>
      <c r="E17" s="161"/>
      <c r="F17" s="162"/>
      <c r="G17" s="79">
        <f t="shared" si="0"/>
        <v>13</v>
      </c>
      <c r="H17" s="87" t="str">
        <f t="shared" si="6"/>
        <v/>
      </c>
      <c r="I17" s="80" t="str">
        <f t="shared" si="3"/>
        <v/>
      </c>
      <c r="J17" s="82" t="str">
        <f t="shared" si="4"/>
        <v/>
      </c>
      <c r="K17" s="83" t="str">
        <f>IFERROR(VLOOKUP(C17,目ざす姿!$B$4:$F$17,4,FALSE),"")</f>
        <v/>
      </c>
      <c r="L17" s="82" t="str">
        <f t="shared" si="2"/>
        <v/>
      </c>
      <c r="O17" s="67" t="str">
        <f>IFERROR(VLOOKUP(C17,目ざす姿!$B$4:$C$17,2,FALSE),"")</f>
        <v/>
      </c>
      <c r="P17" s="67" t="str">
        <f>IFERROR(VLOOKUP(D17,顕著な教材リスト!$A$4:$B$38,2,FALSE),"")</f>
        <v/>
      </c>
      <c r="Q17" s="67" t="str">
        <f t="shared" si="5"/>
        <v/>
      </c>
      <c r="R17" s="68" t="str">
        <f>IFERROR(VLOOKUP(F17,文末リスト!$A$5:$B$15,2,FALSE),"")</f>
        <v/>
      </c>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row>
    <row r="18" spans="1:54" x14ac:dyDescent="0.4">
      <c r="A18" s="78">
        <v>14</v>
      </c>
      <c r="B18" s="85">
        <f>+名簿管理!B18</f>
        <v>0</v>
      </c>
      <c r="C18" s="160"/>
      <c r="D18" s="161"/>
      <c r="E18" s="161"/>
      <c r="F18" s="162"/>
      <c r="G18" s="79">
        <f t="shared" si="0"/>
        <v>14</v>
      </c>
      <c r="H18" s="87" t="str">
        <f t="shared" si="6"/>
        <v/>
      </c>
      <c r="I18" s="80" t="str">
        <f t="shared" si="3"/>
        <v/>
      </c>
      <c r="J18" s="82" t="str">
        <f t="shared" si="4"/>
        <v/>
      </c>
      <c r="K18" s="83" t="str">
        <f>IFERROR(VLOOKUP(C18,目ざす姿!$B$4:$F$17,4,FALSE),"")</f>
        <v/>
      </c>
      <c r="L18" s="82" t="str">
        <f t="shared" si="2"/>
        <v/>
      </c>
      <c r="O18" s="67" t="str">
        <f>IFERROR(VLOOKUP(C18,目ざす姿!$B$4:$C$17,2,FALSE),"")</f>
        <v/>
      </c>
      <c r="P18" s="67" t="str">
        <f>IFERROR(VLOOKUP(D18,顕著な教材リスト!$A$4:$B$38,2,FALSE),"")</f>
        <v/>
      </c>
      <c r="Q18" s="67" t="str">
        <f t="shared" si="5"/>
        <v/>
      </c>
      <c r="R18" s="68" t="str">
        <f>IFERROR(VLOOKUP(F18,文末リスト!$A$5:$B$15,2,FALSE),"")</f>
        <v/>
      </c>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row>
    <row r="19" spans="1:54" x14ac:dyDescent="0.4">
      <c r="A19" s="78">
        <v>15</v>
      </c>
      <c r="B19" s="85">
        <f>+名簿管理!B19</f>
        <v>0</v>
      </c>
      <c r="C19" s="160"/>
      <c r="D19" s="161"/>
      <c r="E19" s="161"/>
      <c r="F19" s="162"/>
      <c r="G19" s="79">
        <f t="shared" si="0"/>
        <v>15</v>
      </c>
      <c r="H19" s="87" t="str">
        <f t="shared" si="6"/>
        <v/>
      </c>
      <c r="I19" s="80" t="str">
        <f t="shared" si="3"/>
        <v/>
      </c>
      <c r="J19" s="82" t="str">
        <f t="shared" si="4"/>
        <v/>
      </c>
      <c r="K19" s="83" t="str">
        <f>IFERROR(VLOOKUP(C19,目ざす姿!$B$4:$F$17,4,FALSE),"")</f>
        <v/>
      </c>
      <c r="L19" s="82" t="str">
        <f t="shared" si="2"/>
        <v/>
      </c>
      <c r="O19" s="67" t="str">
        <f>IFERROR(VLOOKUP(C19,目ざす姿!$B$4:$C$17,2,FALSE),"")</f>
        <v/>
      </c>
      <c r="P19" s="67" t="str">
        <f>IFERROR(VLOOKUP(D19,顕著な教材リスト!$A$4:$B$38,2,FALSE),"")</f>
        <v/>
      </c>
      <c r="Q19" s="67" t="str">
        <f t="shared" si="5"/>
        <v/>
      </c>
      <c r="R19" s="68" t="str">
        <f>IFERROR(VLOOKUP(F19,文末リスト!$A$5:$B$15,2,FALSE),"")</f>
        <v/>
      </c>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row>
    <row r="20" spans="1:54" x14ac:dyDescent="0.4">
      <c r="A20" s="78">
        <v>16</v>
      </c>
      <c r="B20" s="85">
        <f>+名簿管理!B20</f>
        <v>0</v>
      </c>
      <c r="C20" s="160"/>
      <c r="D20" s="161"/>
      <c r="E20" s="161"/>
      <c r="F20" s="162"/>
      <c r="G20" s="79">
        <f t="shared" si="0"/>
        <v>16</v>
      </c>
      <c r="H20" s="87" t="str">
        <f t="shared" si="6"/>
        <v/>
      </c>
      <c r="I20" s="80" t="str">
        <f t="shared" si="3"/>
        <v/>
      </c>
      <c r="J20" s="82" t="str">
        <f t="shared" si="4"/>
        <v/>
      </c>
      <c r="K20" s="83" t="str">
        <f>IFERROR(VLOOKUP(C20,目ざす姿!$B$4:$F$17,4,FALSE),"")</f>
        <v/>
      </c>
      <c r="L20" s="82" t="str">
        <f t="shared" si="2"/>
        <v/>
      </c>
      <c r="O20" s="67" t="str">
        <f>IFERROR(VLOOKUP(C20,目ざす姿!$B$4:$C$17,2,FALSE),"")</f>
        <v/>
      </c>
      <c r="P20" s="67" t="str">
        <f>IFERROR(VLOOKUP(D20,顕著な教材リスト!$A$4:$B$38,2,FALSE),"")</f>
        <v/>
      </c>
      <c r="Q20" s="67" t="str">
        <f t="shared" si="5"/>
        <v/>
      </c>
      <c r="R20" s="68" t="str">
        <f>IFERROR(VLOOKUP(F20,文末リスト!$A$5:$B$15,2,FALSE),"")</f>
        <v/>
      </c>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row>
    <row r="21" spans="1:54" x14ac:dyDescent="0.4">
      <c r="A21" s="78">
        <v>17</v>
      </c>
      <c r="B21" s="85">
        <f>+名簿管理!B21</f>
        <v>0</v>
      </c>
      <c r="C21" s="160"/>
      <c r="D21" s="161"/>
      <c r="E21" s="161"/>
      <c r="F21" s="162"/>
      <c r="G21" s="79">
        <f t="shared" si="0"/>
        <v>17</v>
      </c>
      <c r="H21" s="87" t="str">
        <f t="shared" si="6"/>
        <v/>
      </c>
      <c r="I21" s="80" t="str">
        <f t="shared" si="3"/>
        <v/>
      </c>
      <c r="J21" s="82" t="str">
        <f t="shared" si="4"/>
        <v/>
      </c>
      <c r="K21" s="83" t="str">
        <f>IFERROR(VLOOKUP(C21,目ざす姿!$B$4:$F$17,4,FALSE),"")</f>
        <v/>
      </c>
      <c r="L21" s="82" t="str">
        <f t="shared" si="2"/>
        <v/>
      </c>
      <c r="O21" s="67" t="str">
        <f>IFERROR(VLOOKUP(C21,目ざす姿!$B$4:$C$17,2,FALSE),"")</f>
        <v/>
      </c>
      <c r="P21" s="67" t="str">
        <f>IFERROR(VLOOKUP(D21,顕著な教材リスト!$A$4:$B$38,2,FALSE),"")</f>
        <v/>
      </c>
      <c r="Q21" s="67" t="str">
        <f t="shared" si="5"/>
        <v/>
      </c>
      <c r="R21" s="68" t="str">
        <f>IFERROR(VLOOKUP(F21,文末リスト!$A$5:$B$15,2,FALSE),"")</f>
        <v/>
      </c>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row>
    <row r="22" spans="1:54" x14ac:dyDescent="0.4">
      <c r="A22" s="78">
        <v>18</v>
      </c>
      <c r="B22" s="85">
        <f>+名簿管理!B22</f>
        <v>0</v>
      </c>
      <c r="C22" s="160"/>
      <c r="D22" s="161"/>
      <c r="E22" s="161"/>
      <c r="F22" s="162"/>
      <c r="G22" s="79">
        <f t="shared" si="0"/>
        <v>18</v>
      </c>
      <c r="H22" s="87" t="str">
        <f t="shared" si="6"/>
        <v/>
      </c>
      <c r="I22" s="80" t="str">
        <f t="shared" si="3"/>
        <v/>
      </c>
      <c r="J22" s="82" t="str">
        <f t="shared" si="4"/>
        <v/>
      </c>
      <c r="K22" s="83" t="str">
        <f>IFERROR(VLOOKUP(C22,目ざす姿!$B$4:$F$17,4,FALSE),"")</f>
        <v/>
      </c>
      <c r="L22" s="82" t="str">
        <f t="shared" si="2"/>
        <v/>
      </c>
      <c r="O22" s="67" t="str">
        <f>IFERROR(VLOOKUP(C22,目ざす姿!$B$4:$C$17,2,FALSE),"")</f>
        <v/>
      </c>
      <c r="P22" s="67" t="str">
        <f>IFERROR(VLOOKUP(D22,顕著な教材リスト!$A$4:$B$38,2,FALSE),"")</f>
        <v/>
      </c>
      <c r="Q22" s="67" t="str">
        <f t="shared" si="5"/>
        <v/>
      </c>
      <c r="R22" s="68" t="str">
        <f>IFERROR(VLOOKUP(F22,文末リスト!$A$5:$B$15,2,FALSE),"")</f>
        <v/>
      </c>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row>
    <row r="23" spans="1:54" x14ac:dyDescent="0.4">
      <c r="A23" s="78">
        <v>19</v>
      </c>
      <c r="B23" s="85">
        <f>+名簿管理!B23</f>
        <v>0</v>
      </c>
      <c r="C23" s="160"/>
      <c r="D23" s="161"/>
      <c r="E23" s="161"/>
      <c r="F23" s="162"/>
      <c r="G23" s="79">
        <f t="shared" si="0"/>
        <v>19</v>
      </c>
      <c r="H23" s="87" t="str">
        <f t="shared" si="6"/>
        <v/>
      </c>
      <c r="I23" s="80" t="str">
        <f t="shared" si="3"/>
        <v/>
      </c>
      <c r="J23" s="82" t="str">
        <f t="shared" si="4"/>
        <v/>
      </c>
      <c r="K23" s="83" t="str">
        <f>IFERROR(VLOOKUP(C23,目ざす姿!$B$4:$F$17,4,FALSE),"")</f>
        <v/>
      </c>
      <c r="L23" s="82" t="str">
        <f t="shared" si="2"/>
        <v/>
      </c>
      <c r="O23" s="67" t="str">
        <f>IFERROR(VLOOKUP(C23,目ざす姿!$B$4:$C$17,2,FALSE),"")</f>
        <v/>
      </c>
      <c r="P23" s="67" t="str">
        <f>IFERROR(VLOOKUP(D23,顕著な教材リスト!$A$4:$B$38,2,FALSE),"")</f>
        <v/>
      </c>
      <c r="Q23" s="67" t="str">
        <f t="shared" si="5"/>
        <v/>
      </c>
      <c r="R23" s="68" t="str">
        <f>IFERROR(VLOOKUP(F23,文末リスト!$A$5:$B$15,2,FALSE),"")</f>
        <v/>
      </c>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row>
    <row r="24" spans="1:54" x14ac:dyDescent="0.4">
      <c r="A24" s="78">
        <v>20</v>
      </c>
      <c r="B24" s="85">
        <f>+名簿管理!B24</f>
        <v>0</v>
      </c>
      <c r="C24" s="160"/>
      <c r="D24" s="161"/>
      <c r="E24" s="161"/>
      <c r="F24" s="162"/>
      <c r="G24" s="79">
        <f t="shared" si="0"/>
        <v>20</v>
      </c>
      <c r="H24" s="87" t="str">
        <f t="shared" si="6"/>
        <v/>
      </c>
      <c r="I24" s="80" t="str">
        <f t="shared" si="3"/>
        <v/>
      </c>
      <c r="J24" s="82" t="str">
        <f t="shared" si="4"/>
        <v/>
      </c>
      <c r="K24" s="83" t="str">
        <f>IFERROR(VLOOKUP(C24,目ざす姿!$B$4:$F$17,4,FALSE),"")</f>
        <v/>
      </c>
      <c r="L24" s="82" t="str">
        <f t="shared" si="2"/>
        <v/>
      </c>
      <c r="O24" s="67" t="str">
        <f>IFERROR(VLOOKUP(C24,目ざす姿!$B$4:$C$17,2,FALSE),"")</f>
        <v/>
      </c>
      <c r="P24" s="67" t="str">
        <f>IFERROR(VLOOKUP(D24,顕著な教材リスト!$A$4:$B$38,2,FALSE),"")</f>
        <v/>
      </c>
      <c r="Q24" s="67" t="str">
        <f t="shared" si="5"/>
        <v/>
      </c>
      <c r="R24" s="68" t="str">
        <f>IFERROR(VLOOKUP(F24,文末リスト!$A$5:$B$15,2,FALSE),"")</f>
        <v/>
      </c>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row>
    <row r="25" spans="1:54" x14ac:dyDescent="0.4">
      <c r="A25" s="78">
        <v>21</v>
      </c>
      <c r="B25" s="85">
        <f>+名簿管理!B25</f>
        <v>0</v>
      </c>
      <c r="C25" s="160"/>
      <c r="D25" s="161"/>
      <c r="E25" s="161"/>
      <c r="F25" s="162"/>
      <c r="G25" s="79">
        <f t="shared" si="0"/>
        <v>21</v>
      </c>
      <c r="H25" s="87" t="str">
        <f t="shared" si="6"/>
        <v/>
      </c>
      <c r="I25" s="80" t="str">
        <f t="shared" si="3"/>
        <v/>
      </c>
      <c r="J25" s="82" t="str">
        <f t="shared" si="4"/>
        <v/>
      </c>
      <c r="K25" s="83" t="str">
        <f>IFERROR(VLOOKUP(C25,目ざす姿!$B$4:$F$17,4,FALSE),"")</f>
        <v/>
      </c>
      <c r="L25" s="82" t="str">
        <f t="shared" si="2"/>
        <v/>
      </c>
      <c r="O25" s="67" t="str">
        <f>IFERROR(VLOOKUP(C25,目ざす姿!$B$4:$C$17,2,FALSE),"")</f>
        <v/>
      </c>
      <c r="P25" s="67" t="str">
        <f>IFERROR(VLOOKUP(D25,顕著な教材リスト!$A$4:$B$38,2,FALSE),"")</f>
        <v/>
      </c>
      <c r="Q25" s="67" t="str">
        <f t="shared" si="5"/>
        <v/>
      </c>
      <c r="R25" s="68" t="str">
        <f>IFERROR(VLOOKUP(F25,文末リスト!$A$5:$B$15,2,FALSE),"")</f>
        <v/>
      </c>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row>
    <row r="26" spans="1:54" x14ac:dyDescent="0.4">
      <c r="A26" s="78">
        <v>22</v>
      </c>
      <c r="B26" s="85">
        <f>+名簿管理!B26</f>
        <v>0</v>
      </c>
      <c r="C26" s="160"/>
      <c r="D26" s="161"/>
      <c r="E26" s="161"/>
      <c r="F26" s="162"/>
      <c r="G26" s="79">
        <f t="shared" si="0"/>
        <v>22</v>
      </c>
      <c r="H26" s="87" t="str">
        <f t="shared" si="6"/>
        <v/>
      </c>
      <c r="I26" s="80" t="str">
        <f t="shared" si="3"/>
        <v/>
      </c>
      <c r="J26" s="82" t="str">
        <f t="shared" si="4"/>
        <v/>
      </c>
      <c r="K26" s="83" t="str">
        <f>IFERROR(VLOOKUP(C26,目ざす姿!$B$4:$F$17,4,FALSE),"")</f>
        <v/>
      </c>
      <c r="L26" s="82" t="str">
        <f t="shared" si="2"/>
        <v/>
      </c>
      <c r="O26" s="67" t="str">
        <f>IFERROR(VLOOKUP(C26,目ざす姿!$B$4:$C$17,2,FALSE),"")</f>
        <v/>
      </c>
      <c r="P26" s="67" t="str">
        <f>IFERROR(VLOOKUP(D26,顕著な教材リスト!$A$4:$B$38,2,FALSE),"")</f>
        <v/>
      </c>
      <c r="Q26" s="67" t="str">
        <f t="shared" si="5"/>
        <v/>
      </c>
      <c r="R26" s="68" t="str">
        <f>IFERROR(VLOOKUP(F26,文末リスト!$A$5:$B$15,2,FALSE),"")</f>
        <v/>
      </c>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c r="AZ26" s="65"/>
      <c r="BA26" s="65"/>
      <c r="BB26" s="65"/>
    </row>
    <row r="27" spans="1:54" x14ac:dyDescent="0.4">
      <c r="A27" s="78">
        <v>23</v>
      </c>
      <c r="B27" s="85">
        <f>+名簿管理!B27</f>
        <v>0</v>
      </c>
      <c r="C27" s="160"/>
      <c r="D27" s="161"/>
      <c r="E27" s="161"/>
      <c r="F27" s="162"/>
      <c r="G27" s="79">
        <f t="shared" si="0"/>
        <v>23</v>
      </c>
      <c r="H27" s="87" t="str">
        <f t="shared" si="6"/>
        <v/>
      </c>
      <c r="I27" s="80" t="str">
        <f t="shared" si="3"/>
        <v/>
      </c>
      <c r="J27" s="82" t="str">
        <f t="shared" si="4"/>
        <v/>
      </c>
      <c r="K27" s="83" t="str">
        <f>IFERROR(VLOOKUP(C27,目ざす姿!$B$4:$F$17,4,FALSE),"")</f>
        <v/>
      </c>
      <c r="L27" s="82" t="str">
        <f t="shared" si="2"/>
        <v/>
      </c>
      <c r="O27" s="67" t="str">
        <f>IFERROR(VLOOKUP(C27,目ざす姿!$B$4:$C$17,2,FALSE),"")</f>
        <v/>
      </c>
      <c r="P27" s="67" t="str">
        <f>IFERROR(VLOOKUP(D27,顕著な教材リスト!$A$4:$B$38,2,FALSE),"")</f>
        <v/>
      </c>
      <c r="Q27" s="67" t="str">
        <f t="shared" si="5"/>
        <v/>
      </c>
      <c r="R27" s="68" t="str">
        <f>IFERROR(VLOOKUP(F27,文末リスト!$A$5:$B$15,2,FALSE),"")</f>
        <v/>
      </c>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row>
    <row r="28" spans="1:54" x14ac:dyDescent="0.4">
      <c r="A28" s="78">
        <v>24</v>
      </c>
      <c r="B28" s="85">
        <f>+名簿管理!B28</f>
        <v>0</v>
      </c>
      <c r="C28" s="160"/>
      <c r="D28" s="161"/>
      <c r="E28" s="161"/>
      <c r="F28" s="162"/>
      <c r="G28" s="79">
        <f t="shared" si="0"/>
        <v>24</v>
      </c>
      <c r="H28" s="87" t="str">
        <f t="shared" si="6"/>
        <v/>
      </c>
      <c r="I28" s="80" t="str">
        <f t="shared" si="3"/>
        <v/>
      </c>
      <c r="J28" s="82" t="str">
        <f t="shared" si="4"/>
        <v/>
      </c>
      <c r="K28" s="83" t="str">
        <f>IFERROR(VLOOKUP(C28,目ざす姿!$B$4:$F$17,4,FALSE),"")</f>
        <v/>
      </c>
      <c r="L28" s="82" t="str">
        <f t="shared" si="2"/>
        <v/>
      </c>
      <c r="O28" s="67" t="str">
        <f>IFERROR(VLOOKUP(C28,目ざす姿!$B$4:$C$17,2,FALSE),"")</f>
        <v/>
      </c>
      <c r="P28" s="67" t="str">
        <f>IFERROR(VLOOKUP(D28,顕著な教材リスト!$A$4:$B$38,2,FALSE),"")</f>
        <v/>
      </c>
      <c r="Q28" s="67" t="str">
        <f t="shared" si="5"/>
        <v/>
      </c>
      <c r="R28" s="68" t="str">
        <f>IFERROR(VLOOKUP(F28,文末リスト!$A$5:$B$15,2,FALSE),"")</f>
        <v/>
      </c>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row>
    <row r="29" spans="1:54" x14ac:dyDescent="0.4">
      <c r="A29" s="78">
        <v>25</v>
      </c>
      <c r="B29" s="85">
        <f>+名簿管理!B29</f>
        <v>0</v>
      </c>
      <c r="C29" s="160"/>
      <c r="D29" s="161"/>
      <c r="E29" s="161"/>
      <c r="F29" s="162"/>
      <c r="G29" s="79">
        <f t="shared" si="0"/>
        <v>25</v>
      </c>
      <c r="H29" s="87" t="str">
        <f t="shared" si="6"/>
        <v/>
      </c>
      <c r="I29" s="80" t="str">
        <f t="shared" si="3"/>
        <v/>
      </c>
      <c r="J29" s="82" t="str">
        <f t="shared" si="4"/>
        <v/>
      </c>
      <c r="K29" s="83" t="str">
        <f>IFERROR(VLOOKUP(C29,目ざす姿!$B$4:$F$17,4,FALSE),"")</f>
        <v/>
      </c>
      <c r="L29" s="82" t="str">
        <f t="shared" si="2"/>
        <v/>
      </c>
      <c r="O29" s="67" t="str">
        <f>IFERROR(VLOOKUP(C29,目ざす姿!$B$4:$C$17,2,FALSE),"")</f>
        <v/>
      </c>
      <c r="P29" s="67" t="str">
        <f>IFERROR(VLOOKUP(D29,顕著な教材リスト!$A$4:$B$38,2,FALSE),"")</f>
        <v/>
      </c>
      <c r="Q29" s="67" t="str">
        <f t="shared" si="5"/>
        <v/>
      </c>
      <c r="R29" s="68" t="str">
        <f>IFERROR(VLOOKUP(F29,文末リスト!$A$5:$B$15,2,FALSE),"")</f>
        <v/>
      </c>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row>
    <row r="30" spans="1:54" x14ac:dyDescent="0.4">
      <c r="A30" s="78">
        <v>26</v>
      </c>
      <c r="B30" s="85">
        <f>+名簿管理!B30</f>
        <v>0</v>
      </c>
      <c r="C30" s="160"/>
      <c r="D30" s="161"/>
      <c r="E30" s="161"/>
      <c r="F30" s="162"/>
      <c r="G30" s="79">
        <f t="shared" si="0"/>
        <v>26</v>
      </c>
      <c r="H30" s="87" t="str">
        <f t="shared" si="6"/>
        <v/>
      </c>
      <c r="I30" s="80" t="str">
        <f t="shared" si="3"/>
        <v/>
      </c>
      <c r="J30" s="82" t="str">
        <f t="shared" si="4"/>
        <v/>
      </c>
      <c r="K30" s="83" t="str">
        <f>IFERROR(VLOOKUP(C30,目ざす姿!$B$4:$F$17,4,FALSE),"")</f>
        <v/>
      </c>
      <c r="L30" s="82" t="str">
        <f t="shared" si="2"/>
        <v/>
      </c>
      <c r="O30" s="67" t="str">
        <f>IFERROR(VLOOKUP(C30,目ざす姿!$B$4:$C$17,2,FALSE),"")</f>
        <v/>
      </c>
      <c r="P30" s="67" t="str">
        <f>IFERROR(VLOOKUP(D30,顕著な教材リスト!$A$4:$B$38,2,FALSE),"")</f>
        <v/>
      </c>
      <c r="Q30" s="67" t="str">
        <f t="shared" si="5"/>
        <v/>
      </c>
      <c r="R30" s="68" t="str">
        <f>IFERROR(VLOOKUP(F30,文末リスト!$A$5:$B$15,2,FALSE),"")</f>
        <v/>
      </c>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row>
    <row r="31" spans="1:54" x14ac:dyDescent="0.4">
      <c r="A31" s="78">
        <v>27</v>
      </c>
      <c r="B31" s="85">
        <f>+名簿管理!B31</f>
        <v>0</v>
      </c>
      <c r="C31" s="160"/>
      <c r="D31" s="161"/>
      <c r="E31" s="161"/>
      <c r="F31" s="162"/>
      <c r="G31" s="79">
        <f t="shared" si="0"/>
        <v>27</v>
      </c>
      <c r="H31" s="87" t="str">
        <f t="shared" si="6"/>
        <v/>
      </c>
      <c r="I31" s="80" t="str">
        <f t="shared" si="3"/>
        <v/>
      </c>
      <c r="J31" s="82" t="str">
        <f t="shared" si="4"/>
        <v/>
      </c>
      <c r="K31" s="83" t="str">
        <f>IFERROR(VLOOKUP(C31,目ざす姿!$B$4:$F$17,4,FALSE),"")</f>
        <v/>
      </c>
      <c r="L31" s="82" t="str">
        <f t="shared" si="2"/>
        <v/>
      </c>
      <c r="O31" s="67" t="str">
        <f>IFERROR(VLOOKUP(C31,目ざす姿!$B$4:$C$17,2,FALSE),"")</f>
        <v/>
      </c>
      <c r="P31" s="67" t="str">
        <f>IFERROR(VLOOKUP(D31,顕著な教材リスト!$A$4:$B$38,2,FALSE),"")</f>
        <v/>
      </c>
      <c r="Q31" s="67" t="str">
        <f t="shared" si="5"/>
        <v/>
      </c>
      <c r="R31" s="68" t="str">
        <f>IFERROR(VLOOKUP(F31,文末リスト!$A$5:$B$15,2,FALSE),"")</f>
        <v/>
      </c>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row>
    <row r="32" spans="1:54" x14ac:dyDescent="0.4">
      <c r="A32" s="78">
        <v>28</v>
      </c>
      <c r="B32" s="85">
        <f>+名簿管理!B32</f>
        <v>0</v>
      </c>
      <c r="C32" s="160"/>
      <c r="D32" s="161"/>
      <c r="E32" s="161"/>
      <c r="F32" s="162"/>
      <c r="G32" s="79">
        <f t="shared" si="0"/>
        <v>28</v>
      </c>
      <c r="H32" s="87" t="str">
        <f t="shared" si="6"/>
        <v/>
      </c>
      <c r="I32" s="80" t="str">
        <f t="shared" si="3"/>
        <v/>
      </c>
      <c r="J32" s="82" t="str">
        <f t="shared" si="4"/>
        <v/>
      </c>
      <c r="K32" s="83" t="str">
        <f>IFERROR(VLOOKUP(C32,目ざす姿!$B$4:$F$17,4,FALSE),"")</f>
        <v/>
      </c>
      <c r="L32" s="82" t="str">
        <f t="shared" si="2"/>
        <v/>
      </c>
      <c r="O32" s="67" t="str">
        <f>IFERROR(VLOOKUP(C32,目ざす姿!$B$4:$C$17,2,FALSE),"")</f>
        <v/>
      </c>
      <c r="P32" s="67" t="str">
        <f>IFERROR(VLOOKUP(D32,顕著な教材リスト!$A$4:$B$38,2,FALSE),"")</f>
        <v/>
      </c>
      <c r="Q32" s="67" t="str">
        <f t="shared" si="5"/>
        <v/>
      </c>
      <c r="R32" s="68" t="str">
        <f>IFERROR(VLOOKUP(F32,文末リスト!$A$5:$B$15,2,FALSE),"")</f>
        <v/>
      </c>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row>
    <row r="33" spans="1:54" x14ac:dyDescent="0.4">
      <c r="A33" s="78">
        <v>29</v>
      </c>
      <c r="B33" s="85">
        <f>+名簿管理!B33</f>
        <v>0</v>
      </c>
      <c r="C33" s="160"/>
      <c r="D33" s="161"/>
      <c r="E33" s="161"/>
      <c r="F33" s="162"/>
      <c r="G33" s="79">
        <f t="shared" si="0"/>
        <v>29</v>
      </c>
      <c r="H33" s="87" t="str">
        <f t="shared" si="6"/>
        <v/>
      </c>
      <c r="I33" s="80" t="str">
        <f t="shared" si="3"/>
        <v/>
      </c>
      <c r="J33" s="82" t="str">
        <f t="shared" si="4"/>
        <v/>
      </c>
      <c r="K33" s="83" t="str">
        <f>IFERROR(VLOOKUP(C33,目ざす姿!$B$4:$F$17,4,FALSE),"")</f>
        <v/>
      </c>
      <c r="L33" s="82" t="str">
        <f t="shared" si="2"/>
        <v/>
      </c>
      <c r="O33" s="67" t="str">
        <f>IFERROR(VLOOKUP(C33,目ざす姿!$B$4:$C$17,2,FALSE),"")</f>
        <v/>
      </c>
      <c r="P33" s="67" t="str">
        <f>IFERROR(VLOOKUP(D33,顕著な教材リスト!$A$4:$B$38,2,FALSE),"")</f>
        <v/>
      </c>
      <c r="Q33" s="67" t="str">
        <f t="shared" si="5"/>
        <v/>
      </c>
      <c r="R33" s="68" t="str">
        <f>IFERROR(VLOOKUP(F33,文末リスト!$A$5:$B$15,2,FALSE),"")</f>
        <v/>
      </c>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row>
    <row r="34" spans="1:54" x14ac:dyDescent="0.4">
      <c r="A34" s="78">
        <v>30</v>
      </c>
      <c r="B34" s="85">
        <f>+名簿管理!B34</f>
        <v>0</v>
      </c>
      <c r="C34" s="160"/>
      <c r="D34" s="161"/>
      <c r="E34" s="161"/>
      <c r="F34" s="162"/>
      <c r="G34" s="79">
        <f t="shared" si="0"/>
        <v>30</v>
      </c>
      <c r="H34" s="87" t="str">
        <f t="shared" si="6"/>
        <v/>
      </c>
      <c r="I34" s="80" t="str">
        <f t="shared" si="3"/>
        <v/>
      </c>
      <c r="J34" s="82" t="str">
        <f t="shared" si="4"/>
        <v/>
      </c>
      <c r="K34" s="83" t="str">
        <f>IFERROR(VLOOKUP(C34,目ざす姿!$B$4:$F$17,4,FALSE),"")</f>
        <v/>
      </c>
      <c r="L34" s="82" t="str">
        <f t="shared" si="2"/>
        <v/>
      </c>
      <c r="O34" s="67" t="str">
        <f>IFERROR(VLOOKUP(C34,目ざす姿!$B$4:$C$17,2,FALSE),"")</f>
        <v/>
      </c>
      <c r="P34" s="67" t="str">
        <f>IFERROR(VLOOKUP(D34,顕著な教材リスト!$A$4:$B$38,2,FALSE),"")</f>
        <v/>
      </c>
      <c r="Q34" s="67" t="str">
        <f t="shared" si="5"/>
        <v/>
      </c>
      <c r="R34" s="68" t="str">
        <f>IFERROR(VLOOKUP(F34,文末リスト!$A$5:$B$15,2,FALSE),"")</f>
        <v/>
      </c>
      <c r="S34" s="65"/>
      <c r="T34" s="65"/>
      <c r="U34" s="65"/>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row>
    <row r="35" spans="1:54" x14ac:dyDescent="0.4">
      <c r="A35" s="78">
        <v>31</v>
      </c>
      <c r="B35" s="85">
        <f>+名簿管理!B35</f>
        <v>0</v>
      </c>
      <c r="C35" s="160"/>
      <c r="D35" s="161"/>
      <c r="E35" s="161"/>
      <c r="F35" s="162"/>
      <c r="G35" s="79">
        <f t="shared" si="0"/>
        <v>31</v>
      </c>
      <c r="H35" s="87" t="str">
        <f t="shared" si="6"/>
        <v/>
      </c>
      <c r="I35" s="80" t="str">
        <f t="shared" si="3"/>
        <v/>
      </c>
      <c r="J35" s="82" t="str">
        <f t="shared" si="4"/>
        <v/>
      </c>
      <c r="K35" s="83" t="str">
        <f>IFERROR(VLOOKUP(C35,目ざす姿!$B$4:$F$17,4,FALSE),"")</f>
        <v/>
      </c>
      <c r="L35" s="82" t="str">
        <f t="shared" si="2"/>
        <v/>
      </c>
      <c r="O35" s="67" t="str">
        <f>IFERROR(VLOOKUP(C35,目ざす姿!$B$4:$C$17,2,FALSE),"")</f>
        <v/>
      </c>
      <c r="P35" s="67" t="str">
        <f>IFERROR(VLOOKUP(D35,顕著な教材リスト!$A$4:$B$38,2,FALSE),"")</f>
        <v/>
      </c>
      <c r="Q35" s="67" t="str">
        <f t="shared" si="5"/>
        <v/>
      </c>
      <c r="R35" s="68" t="str">
        <f>IFERROR(VLOOKUP(F35,文末リスト!$A$5:$B$15,2,FALSE),"")</f>
        <v/>
      </c>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row>
    <row r="36" spans="1:54" x14ac:dyDescent="0.4">
      <c r="A36" s="78">
        <v>32</v>
      </c>
      <c r="B36" s="85">
        <f>+名簿管理!B36</f>
        <v>0</v>
      </c>
      <c r="C36" s="160"/>
      <c r="D36" s="161"/>
      <c r="E36" s="161"/>
      <c r="F36" s="162"/>
      <c r="G36" s="79">
        <f t="shared" si="0"/>
        <v>32</v>
      </c>
      <c r="H36" s="87" t="str">
        <f t="shared" si="6"/>
        <v/>
      </c>
      <c r="I36" s="80" t="str">
        <f t="shared" si="3"/>
        <v/>
      </c>
      <c r="J36" s="82" t="str">
        <f t="shared" si="4"/>
        <v/>
      </c>
      <c r="K36" s="83" t="str">
        <f>IFERROR(VLOOKUP(C36,目ざす姿!$B$4:$F$17,4,FALSE),"")</f>
        <v/>
      </c>
      <c r="L36" s="82" t="str">
        <f t="shared" si="2"/>
        <v/>
      </c>
      <c r="O36" s="67" t="str">
        <f>IFERROR(VLOOKUP(C36,目ざす姿!$B$4:$C$17,2,FALSE),"")</f>
        <v/>
      </c>
      <c r="P36" s="67" t="str">
        <f>IFERROR(VLOOKUP(D36,顕著な教材リスト!$A$4:$B$38,2,FALSE),"")</f>
        <v/>
      </c>
      <c r="Q36" s="67" t="str">
        <f t="shared" si="5"/>
        <v/>
      </c>
      <c r="R36" s="68" t="str">
        <f>IFERROR(VLOOKUP(F36,文末リスト!$A$5:$B$15,2,FALSE),"")</f>
        <v/>
      </c>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row>
    <row r="37" spans="1:54" x14ac:dyDescent="0.4">
      <c r="A37" s="78">
        <v>33</v>
      </c>
      <c r="B37" s="85">
        <f>+名簿管理!B37</f>
        <v>0</v>
      </c>
      <c r="C37" s="160"/>
      <c r="D37" s="161"/>
      <c r="E37" s="161"/>
      <c r="F37" s="162"/>
      <c r="G37" s="79">
        <f t="shared" si="0"/>
        <v>33</v>
      </c>
      <c r="H37" s="87" t="str">
        <f t="shared" si="6"/>
        <v/>
      </c>
      <c r="I37" s="80" t="str">
        <f t="shared" si="3"/>
        <v/>
      </c>
      <c r="J37" s="82" t="str">
        <f t="shared" si="4"/>
        <v/>
      </c>
      <c r="K37" s="83" t="str">
        <f>IFERROR(VLOOKUP(C37,目ざす姿!$B$4:$F$17,4,FALSE),"")</f>
        <v/>
      </c>
      <c r="L37" s="82" t="str">
        <f t="shared" si="2"/>
        <v/>
      </c>
      <c r="O37" s="67" t="str">
        <f>IFERROR(VLOOKUP(C37,目ざす姿!$B$4:$C$17,2,FALSE),"")</f>
        <v/>
      </c>
      <c r="P37" s="67" t="str">
        <f>IFERROR(VLOOKUP(D37,顕著な教材リスト!$A$4:$B$38,2,FALSE),"")</f>
        <v/>
      </c>
      <c r="Q37" s="67" t="str">
        <f t="shared" si="5"/>
        <v/>
      </c>
      <c r="R37" s="68" t="str">
        <f>IFERROR(VLOOKUP(F37,文末リスト!$A$5:$B$15,2,FALSE),"")</f>
        <v/>
      </c>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row>
    <row r="38" spans="1:54" x14ac:dyDescent="0.4">
      <c r="A38" s="78">
        <v>34</v>
      </c>
      <c r="B38" s="85">
        <f>+名簿管理!B38</f>
        <v>0</v>
      </c>
      <c r="C38" s="160"/>
      <c r="D38" s="161"/>
      <c r="E38" s="161"/>
      <c r="F38" s="162"/>
      <c r="G38" s="79">
        <f t="shared" si="0"/>
        <v>34</v>
      </c>
      <c r="H38" s="87" t="str">
        <f t="shared" si="6"/>
        <v/>
      </c>
      <c r="I38" s="80" t="str">
        <f t="shared" si="3"/>
        <v/>
      </c>
      <c r="J38" s="82" t="str">
        <f t="shared" si="4"/>
        <v/>
      </c>
      <c r="K38" s="83" t="str">
        <f>IFERROR(VLOOKUP(C38,目ざす姿!$B$4:$F$17,4,FALSE),"")</f>
        <v/>
      </c>
      <c r="L38" s="82" t="str">
        <f t="shared" si="2"/>
        <v/>
      </c>
      <c r="O38" s="67" t="str">
        <f>IFERROR(VLOOKUP(C38,目ざす姿!$B$4:$C$17,2,FALSE),"")</f>
        <v/>
      </c>
      <c r="P38" s="67" t="str">
        <f>IFERROR(VLOOKUP(D38,顕著な教材リスト!$A$4:$B$38,2,FALSE),"")</f>
        <v/>
      </c>
      <c r="Q38" s="67" t="str">
        <f t="shared" si="5"/>
        <v/>
      </c>
      <c r="R38" s="68" t="str">
        <f>IFERROR(VLOOKUP(F38,文末リスト!$A$5:$B$15,2,FALSE),"")</f>
        <v/>
      </c>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row>
    <row r="39" spans="1:54" x14ac:dyDescent="0.4">
      <c r="A39" s="78">
        <v>35</v>
      </c>
      <c r="B39" s="85">
        <f>+名簿管理!B39</f>
        <v>0</v>
      </c>
      <c r="C39" s="160"/>
      <c r="D39" s="161"/>
      <c r="E39" s="161"/>
      <c r="F39" s="162"/>
      <c r="G39" s="79">
        <f t="shared" si="0"/>
        <v>35</v>
      </c>
      <c r="H39" s="87" t="str">
        <f t="shared" si="6"/>
        <v/>
      </c>
      <c r="I39" s="80" t="str">
        <f t="shared" si="3"/>
        <v/>
      </c>
      <c r="J39" s="82" t="str">
        <f t="shared" si="4"/>
        <v/>
      </c>
      <c r="K39" s="83" t="str">
        <f>IFERROR(VLOOKUP(C39,目ざす姿!$B$4:$F$17,4,FALSE),"")</f>
        <v/>
      </c>
      <c r="L39" s="82" t="str">
        <f t="shared" si="2"/>
        <v/>
      </c>
      <c r="O39" s="67" t="str">
        <f>IFERROR(VLOOKUP(C39,目ざす姿!$B$4:$C$17,2,FALSE),"")</f>
        <v/>
      </c>
      <c r="P39" s="67" t="str">
        <f>IFERROR(VLOOKUP(D39,顕著な教材リスト!$A$4:$B$38,2,FALSE),"")</f>
        <v/>
      </c>
      <c r="Q39" s="67" t="str">
        <f t="shared" si="5"/>
        <v/>
      </c>
      <c r="R39" s="68" t="str">
        <f>IFERROR(VLOOKUP(F39,文末リスト!$A$5:$B$15,2,FALSE),"")</f>
        <v/>
      </c>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row>
    <row r="40" spans="1:54" x14ac:dyDescent="0.4">
      <c r="A40" s="78">
        <v>36</v>
      </c>
      <c r="B40" s="85">
        <f>+名簿管理!B40</f>
        <v>0</v>
      </c>
      <c r="C40" s="160"/>
      <c r="D40" s="161"/>
      <c r="E40" s="161"/>
      <c r="F40" s="162"/>
      <c r="G40" s="79">
        <f t="shared" si="0"/>
        <v>36</v>
      </c>
      <c r="H40" s="87" t="str">
        <f t="shared" si="6"/>
        <v/>
      </c>
      <c r="I40" s="80" t="str">
        <f t="shared" si="3"/>
        <v/>
      </c>
      <c r="J40" s="82" t="str">
        <f t="shared" si="4"/>
        <v/>
      </c>
      <c r="K40" s="83" t="str">
        <f>IFERROR(VLOOKUP(C40,目ざす姿!$B$4:$F$17,4,FALSE),"")</f>
        <v/>
      </c>
      <c r="L40" s="82" t="str">
        <f t="shared" si="2"/>
        <v/>
      </c>
      <c r="O40" s="67" t="str">
        <f>IFERROR(VLOOKUP(C40,目ざす姿!$B$4:$C$17,2,FALSE),"")</f>
        <v/>
      </c>
      <c r="P40" s="67" t="str">
        <f>IFERROR(VLOOKUP(D40,顕著な教材リスト!$A$4:$B$38,2,FALSE),"")</f>
        <v/>
      </c>
      <c r="Q40" s="67" t="str">
        <f t="shared" si="5"/>
        <v/>
      </c>
      <c r="R40" s="68" t="str">
        <f>IFERROR(VLOOKUP(F40,文末リスト!$A$5:$B$15,2,FALSE),"")</f>
        <v/>
      </c>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row>
    <row r="41" spans="1:54" x14ac:dyDescent="0.4">
      <c r="A41" s="78">
        <v>37</v>
      </c>
      <c r="B41" s="85">
        <f>+名簿管理!B41</f>
        <v>0</v>
      </c>
      <c r="C41" s="160"/>
      <c r="D41" s="161"/>
      <c r="E41" s="161"/>
      <c r="F41" s="162"/>
      <c r="G41" s="79">
        <f t="shared" si="0"/>
        <v>37</v>
      </c>
      <c r="H41" s="87" t="str">
        <f t="shared" si="6"/>
        <v/>
      </c>
      <c r="I41" s="80" t="str">
        <f t="shared" si="3"/>
        <v/>
      </c>
      <c r="J41" s="82" t="str">
        <f t="shared" si="4"/>
        <v/>
      </c>
      <c r="K41" s="83" t="str">
        <f>IFERROR(VLOOKUP(C41,目ざす姿!$B$4:$F$17,4,FALSE),"")</f>
        <v/>
      </c>
      <c r="L41" s="82" t="str">
        <f t="shared" si="2"/>
        <v/>
      </c>
      <c r="O41" s="67" t="str">
        <f>IFERROR(VLOOKUP(C41,目ざす姿!$B$4:$C$17,2,FALSE),"")</f>
        <v/>
      </c>
      <c r="P41" s="67" t="str">
        <f>IFERROR(VLOOKUP(D41,顕著な教材リスト!$A$4:$B$38,2,FALSE),"")</f>
        <v/>
      </c>
      <c r="Q41" s="67" t="str">
        <f t="shared" si="5"/>
        <v/>
      </c>
      <c r="R41" s="68" t="str">
        <f>IFERROR(VLOOKUP(F41,文末リスト!$A$5:$B$15,2,FALSE),"")</f>
        <v/>
      </c>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row>
    <row r="42" spans="1:54" x14ac:dyDescent="0.4">
      <c r="A42" s="78">
        <v>38</v>
      </c>
      <c r="B42" s="85">
        <f>+名簿管理!B42</f>
        <v>0</v>
      </c>
      <c r="C42" s="160"/>
      <c r="D42" s="161"/>
      <c r="E42" s="161"/>
      <c r="F42" s="162"/>
      <c r="G42" s="79">
        <f t="shared" si="0"/>
        <v>38</v>
      </c>
      <c r="H42" s="87" t="str">
        <f t="shared" si="6"/>
        <v/>
      </c>
      <c r="I42" s="80" t="str">
        <f t="shared" si="3"/>
        <v/>
      </c>
      <c r="J42" s="82" t="str">
        <f t="shared" si="4"/>
        <v/>
      </c>
      <c r="K42" s="83" t="str">
        <f>IFERROR(VLOOKUP(C42,目ざす姿!$B$4:$F$17,4,FALSE),"")</f>
        <v/>
      </c>
      <c r="L42" s="82" t="str">
        <f t="shared" si="2"/>
        <v/>
      </c>
      <c r="O42" s="67" t="str">
        <f>IFERROR(VLOOKUP(C42,目ざす姿!$B$4:$C$17,2,FALSE),"")</f>
        <v/>
      </c>
      <c r="P42" s="67" t="str">
        <f>IFERROR(VLOOKUP(D42,顕著な教材リスト!$A$4:$B$38,2,FALSE),"")</f>
        <v/>
      </c>
      <c r="Q42" s="67" t="str">
        <f t="shared" si="5"/>
        <v/>
      </c>
      <c r="R42" s="68" t="str">
        <f>IFERROR(VLOOKUP(F42,文末リスト!$A$5:$B$15,2,FALSE),"")</f>
        <v/>
      </c>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row>
    <row r="43" spans="1:54" x14ac:dyDescent="0.4">
      <c r="A43" s="78">
        <v>39</v>
      </c>
      <c r="B43" s="85">
        <f>+名簿管理!B43</f>
        <v>0</v>
      </c>
      <c r="C43" s="160"/>
      <c r="D43" s="161"/>
      <c r="E43" s="161"/>
      <c r="F43" s="162"/>
      <c r="G43" s="79">
        <f t="shared" si="0"/>
        <v>39</v>
      </c>
      <c r="H43" s="87" t="str">
        <f t="shared" si="6"/>
        <v/>
      </c>
      <c r="I43" s="80" t="str">
        <f t="shared" si="3"/>
        <v/>
      </c>
      <c r="J43" s="82" t="str">
        <f t="shared" si="4"/>
        <v/>
      </c>
      <c r="K43" s="83" t="str">
        <f>IFERROR(VLOOKUP(C43,目ざす姿!$B$4:$F$17,4,FALSE),"")</f>
        <v/>
      </c>
      <c r="L43" s="82" t="str">
        <f t="shared" si="2"/>
        <v/>
      </c>
      <c r="O43" s="67" t="str">
        <f>IFERROR(VLOOKUP(C43,目ざす姿!$B$4:$C$17,2,FALSE),"")</f>
        <v/>
      </c>
      <c r="P43" s="67" t="str">
        <f>IFERROR(VLOOKUP(D43,顕著な教材リスト!$A$4:$B$38,2,FALSE),"")</f>
        <v/>
      </c>
      <c r="Q43" s="67" t="str">
        <f t="shared" si="5"/>
        <v/>
      </c>
      <c r="R43" s="68" t="str">
        <f>IFERROR(VLOOKUP(F43,文末リスト!$A$5:$B$15,2,FALSE),"")</f>
        <v/>
      </c>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row>
    <row r="44" spans="1:54" x14ac:dyDescent="0.4">
      <c r="A44" s="78">
        <v>40</v>
      </c>
      <c r="B44" s="85">
        <f>+名簿管理!B44</f>
        <v>0</v>
      </c>
      <c r="C44" s="160"/>
      <c r="D44" s="161"/>
      <c r="E44" s="161"/>
      <c r="F44" s="162"/>
      <c r="G44" s="79">
        <f t="shared" si="0"/>
        <v>40</v>
      </c>
      <c r="H44" s="87" t="str">
        <f t="shared" si="6"/>
        <v/>
      </c>
      <c r="I44" s="80" t="str">
        <f t="shared" si="3"/>
        <v/>
      </c>
      <c r="J44" s="82" t="str">
        <f t="shared" si="4"/>
        <v/>
      </c>
      <c r="K44" s="83" t="str">
        <f>IFERROR(VLOOKUP(C44,目ざす姿!$B$4:$F$17,4,FALSE),"")</f>
        <v/>
      </c>
      <c r="L44" s="82" t="str">
        <f t="shared" si="2"/>
        <v/>
      </c>
      <c r="O44" s="67" t="str">
        <f>IFERROR(VLOOKUP(C44,目ざす姿!$B$4:$C$17,2,FALSE),"")</f>
        <v/>
      </c>
      <c r="P44" s="67" t="str">
        <f>IFERROR(VLOOKUP(D44,顕著な教材リスト!$A$4:$B$38,2,FALSE),"")</f>
        <v/>
      </c>
      <c r="Q44" s="67" t="str">
        <f t="shared" si="5"/>
        <v/>
      </c>
      <c r="R44" s="68" t="str">
        <f>IFERROR(VLOOKUP(F44,文末リスト!$A$5:$B$15,2,FALSE),"")</f>
        <v/>
      </c>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row>
  </sheetData>
  <sheetProtection algorithmName="SHA-512" hashValue="Trmfj3oqoZ9G+6L698VallW0d6golUfbsd4irXpA969tkKKbio84gHeUuNp//vLNLFUUoD8DjxF38zSTVKxoGQ==" saltValue="XqSXi5E0Q6ZVpOml2Hh18w==" spinCount="100000" sheet="1" selectLockedCells="1"/>
  <mergeCells count="14">
    <mergeCell ref="A2:B3"/>
    <mergeCell ref="I2:L2"/>
    <mergeCell ref="I3:L3"/>
    <mergeCell ref="C2:H3"/>
    <mergeCell ref="AR3:AU3"/>
    <mergeCell ref="O3:R3"/>
    <mergeCell ref="AV3:AY3"/>
    <mergeCell ref="AZ3:BC3"/>
    <mergeCell ref="T3:W3"/>
    <mergeCell ref="X3:AA3"/>
    <mergeCell ref="AB3:AE3"/>
    <mergeCell ref="AF3:AI3"/>
    <mergeCell ref="AJ3:AM3"/>
    <mergeCell ref="AN3:AQ3"/>
  </mergeCells>
  <phoneticPr fontId="1"/>
  <dataValidations count="1">
    <dataValidation type="list" allowBlank="1" showInputMessage="1" showErrorMessage="1" sqref="E5:E44" xr:uid="{AD474412-602A-4441-B572-477C6EC2AED7}">
      <formula1>INDIRECT("テーブル1["&amp;D5&amp;"]")</formula1>
    </dataValidation>
  </dataValidations>
  <pageMargins left="0.7" right="0.7" top="0.75" bottom="0.75" header="0.3" footer="0.3"/>
  <pageSetup paperSize="9" scale="33" orientation="portrait" r:id="rId1"/>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B922D9F7-B229-49C8-8182-2F749514AF96}">
          <x14:formula1>
            <xm:f>文末リスト!$A$5:$A$15</xm:f>
          </x14:formula1>
          <xm:sqref>F5:F44</xm:sqref>
        </x14:dataValidation>
        <x14:dataValidation type="list" allowBlank="1" showInputMessage="1" showErrorMessage="1" xr:uid="{2DAFE195-1CB5-4648-943E-5BB97F271432}">
          <x14:formula1>
            <xm:f>顕著な教材リスト!$A$4:$A$38</xm:f>
          </x14:formula1>
          <xm:sqref>D5:D44</xm:sqref>
        </x14:dataValidation>
        <x14:dataValidation type="list" allowBlank="1" showInputMessage="1" showErrorMessage="1" xr:uid="{5BB72BB9-D03E-40D0-973A-C55BDAAA902D}">
          <x14:formula1>
            <xm:f>目ざす姿!$B$4:$B$17</xm:f>
          </x14:formula1>
          <xm:sqref>C5:C44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82C63-89AE-4BF3-A962-AFB6BA21C4EB}">
  <sheetPr>
    <tabColor theme="6" tint="-0.249977111117893"/>
    <pageSetUpPr fitToPage="1"/>
  </sheetPr>
  <dimension ref="A1:C15"/>
  <sheetViews>
    <sheetView showGridLines="0" zoomScaleNormal="100" workbookViewId="0">
      <pane ySplit="4" topLeftCell="A5" activePane="bottomLeft" state="frozen"/>
      <selection pane="bottomLeft" activeCell="F41" sqref="F41"/>
    </sheetView>
  </sheetViews>
  <sheetFormatPr defaultColWidth="8.875" defaultRowHeight="18.75" x14ac:dyDescent="0.4"/>
  <cols>
    <col min="1" max="1" width="16.375" customWidth="1"/>
    <col min="2" max="2" width="48.5" customWidth="1"/>
    <col min="3" max="3" width="13.625" customWidth="1"/>
    <col min="4" max="4" width="82.375" customWidth="1"/>
  </cols>
  <sheetData>
    <row r="1" spans="1:3" s="10" customFormat="1" ht="19.5" x14ac:dyDescent="0.4">
      <c r="A1" s="93" t="s">
        <v>203</v>
      </c>
      <c r="B1" s="94"/>
      <c r="C1" s="95"/>
    </row>
    <row r="2" spans="1:3" s="10" customFormat="1" ht="80.099999999999994" customHeight="1" x14ac:dyDescent="0.4">
      <c r="A2" s="96" t="s">
        <v>201</v>
      </c>
      <c r="B2" s="98"/>
      <c r="C2" s="97"/>
    </row>
    <row r="3" spans="1:3" s="10" customFormat="1" ht="50.1" customHeight="1" x14ac:dyDescent="0.4">
      <c r="A3" s="215" t="s">
        <v>232</v>
      </c>
      <c r="B3" s="215"/>
      <c r="C3" s="215"/>
    </row>
    <row r="4" spans="1:3" ht="24" customHeight="1" x14ac:dyDescent="0.4">
      <c r="A4" s="99" t="s">
        <v>233</v>
      </c>
      <c r="B4" s="99" t="s">
        <v>202</v>
      </c>
      <c r="C4" s="100" t="s">
        <v>2</v>
      </c>
    </row>
    <row r="5" spans="1:3" x14ac:dyDescent="0.4">
      <c r="A5" s="1" t="s">
        <v>22</v>
      </c>
      <c r="B5" s="1" t="s">
        <v>23</v>
      </c>
      <c r="C5" s="101">
        <f>LEN(B5)</f>
        <v>11</v>
      </c>
    </row>
    <row r="6" spans="1:3" x14ac:dyDescent="0.4">
      <c r="A6" s="1" t="s">
        <v>24</v>
      </c>
      <c r="B6" s="1" t="s">
        <v>25</v>
      </c>
      <c r="C6" s="101">
        <f>LEN(B6)</f>
        <v>11</v>
      </c>
    </row>
    <row r="7" spans="1:3" x14ac:dyDescent="0.4">
      <c r="A7" s="1" t="s">
        <v>26</v>
      </c>
      <c r="B7" s="1" t="s">
        <v>27</v>
      </c>
      <c r="C7" s="101">
        <f>LEN(B7)</f>
        <v>10</v>
      </c>
    </row>
    <row r="8" spans="1:3" x14ac:dyDescent="0.4">
      <c r="A8" s="1" t="s">
        <v>21</v>
      </c>
      <c r="B8" s="1" t="s">
        <v>28</v>
      </c>
      <c r="C8" s="101">
        <f>LEN(B8)</f>
        <v>16</v>
      </c>
    </row>
    <row r="9" spans="1:3" x14ac:dyDescent="0.4">
      <c r="A9" s="1" t="s">
        <v>29</v>
      </c>
      <c r="B9" s="1" t="s">
        <v>30</v>
      </c>
      <c r="C9" s="101">
        <f>LEN(B9)</f>
        <v>21</v>
      </c>
    </row>
    <row r="10" spans="1:3" x14ac:dyDescent="0.4">
      <c r="A10" s="1"/>
      <c r="B10" s="1"/>
      <c r="C10" s="101">
        <f t="shared" ref="C10:C15" si="0">LEN(B10)</f>
        <v>0</v>
      </c>
    </row>
    <row r="11" spans="1:3" x14ac:dyDescent="0.4">
      <c r="A11" s="1"/>
      <c r="B11" s="1"/>
      <c r="C11" s="101">
        <f t="shared" si="0"/>
        <v>0</v>
      </c>
    </row>
    <row r="12" spans="1:3" x14ac:dyDescent="0.4">
      <c r="A12" s="1"/>
      <c r="B12" s="1"/>
      <c r="C12" s="101">
        <f t="shared" si="0"/>
        <v>0</v>
      </c>
    </row>
    <row r="13" spans="1:3" x14ac:dyDescent="0.4">
      <c r="A13" s="1"/>
      <c r="B13" s="1"/>
      <c r="C13" s="101">
        <f t="shared" si="0"/>
        <v>0</v>
      </c>
    </row>
    <row r="14" spans="1:3" x14ac:dyDescent="0.4">
      <c r="A14" s="1"/>
      <c r="B14" s="1"/>
      <c r="C14" s="101">
        <f t="shared" si="0"/>
        <v>0</v>
      </c>
    </row>
    <row r="15" spans="1:3" x14ac:dyDescent="0.4">
      <c r="A15" s="1"/>
      <c r="B15" s="1"/>
      <c r="C15" s="101">
        <f t="shared" si="0"/>
        <v>0</v>
      </c>
    </row>
  </sheetData>
  <sheetProtection algorithmName="SHA-512" hashValue="qRyEda6wkiXm2Y1l+ux3DkFTbfnxzqFx6Cr3Vpw/iFTBnbLIAhJzrFLLVT9H7qS7f4d36ZXYSaZJ8i9LXaCZuQ==" saltValue="Tg1hK7nSDhuIKMydoTXCZQ==" spinCount="100000" sheet="1" selectLockedCells="1"/>
  <mergeCells count="1">
    <mergeCell ref="A3:C3"/>
  </mergeCells>
  <phoneticPr fontId="1"/>
  <pageMargins left="0.7" right="0.7" top="0.75" bottom="0.75" header="0.3" footer="0.3"/>
  <pageSetup paperSize="9" scale="51" orientation="portrait" horizontalDpi="0" verticalDpi="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A3C59-1AC2-4663-BE15-383B8C2DB991}">
  <sheetPr>
    <tabColor theme="6" tint="-0.249977111117893"/>
    <pageSetUpPr fitToPage="1"/>
  </sheetPr>
  <dimension ref="A1:N38"/>
  <sheetViews>
    <sheetView showGridLines="0" zoomScaleNormal="100" workbookViewId="0">
      <pane ySplit="3" topLeftCell="A4" activePane="bottomLeft" state="frozen"/>
      <selection pane="bottomLeft" activeCell="L32" sqref="L32"/>
    </sheetView>
  </sheetViews>
  <sheetFormatPr defaultColWidth="8.875" defaultRowHeight="18.75" x14ac:dyDescent="0.4"/>
  <cols>
    <col min="1" max="1" width="35.875" customWidth="1"/>
    <col min="2" max="2" width="42.875" style="3" customWidth="1"/>
    <col min="4" max="4" width="5.125" customWidth="1"/>
    <col min="5" max="5" width="5.125" hidden="1" customWidth="1"/>
    <col min="6" max="7" width="0" hidden="1" customWidth="1"/>
    <col min="8" max="9" width="3.125" hidden="1" customWidth="1"/>
    <col min="10" max="10" width="0" hidden="1" customWidth="1"/>
    <col min="11" max="11" width="9.375" hidden="1" customWidth="1"/>
    <col min="14" max="14" width="18.125" customWidth="1"/>
  </cols>
  <sheetData>
    <row r="1" spans="1:11" s="10" customFormat="1" ht="19.5" x14ac:dyDescent="0.4">
      <c r="A1" s="93" t="s">
        <v>203</v>
      </c>
      <c r="B1" s="94"/>
      <c r="C1" s="95"/>
    </row>
    <row r="2" spans="1:11" s="10" customFormat="1" ht="129.94999999999999" customHeight="1" x14ac:dyDescent="0.4">
      <c r="A2" s="96" t="s">
        <v>231</v>
      </c>
      <c r="B2" s="98"/>
      <c r="C2" s="97"/>
    </row>
    <row r="3" spans="1:11" ht="24" customHeight="1" x14ac:dyDescent="0.4">
      <c r="A3" s="99" t="s">
        <v>31</v>
      </c>
      <c r="B3" s="99" t="s">
        <v>32</v>
      </c>
      <c r="C3" s="99" t="s">
        <v>2</v>
      </c>
      <c r="E3" s="216" t="s">
        <v>33</v>
      </c>
      <c r="F3" s="216"/>
      <c r="G3" s="216"/>
      <c r="H3" s="216"/>
      <c r="I3" s="216"/>
      <c r="J3" s="216"/>
      <c r="K3" s="216"/>
    </row>
    <row r="4" spans="1:11" ht="19.5" x14ac:dyDescent="0.4">
      <c r="A4" s="102" t="str">
        <f>授業づくり!A4&amp;授業づくり!A5</f>
        <v>1どうとくが始まるよ</v>
      </c>
      <c r="B4" s="103" t="str">
        <f>K4</f>
        <v>特に「どうとくが始まるよ」では、</v>
      </c>
      <c r="C4" s="104">
        <f>LEN(B4)</f>
        <v>16</v>
      </c>
      <c r="E4" s="7" t="s">
        <v>69</v>
      </c>
      <c r="F4" s="6" t="str">
        <f>授業づくり!A5</f>
        <v>どうとくが始まるよ</v>
      </c>
      <c r="G4" s="6" t="s">
        <v>70</v>
      </c>
      <c r="H4" s="6"/>
      <c r="I4" s="6"/>
      <c r="J4" s="7" t="str">
        <f>E4&amp;F4&amp;G4&amp;H4&amp;I4</f>
        <v>特に「どうとくが始まるよ」では、</v>
      </c>
      <c r="K4" s="7" t="str">
        <f>SUBSTITUTE(J4,0,,2)</f>
        <v>特に「どうとくが始まるよ」では、</v>
      </c>
    </row>
    <row r="5" spans="1:11" ht="19.5" x14ac:dyDescent="0.4">
      <c r="A5" s="105" t="str">
        <f>授業づくり!A6&amp;授業づくり!A7</f>
        <v>2あいさつ名人</v>
      </c>
      <c r="B5" s="115" t="str">
        <f>K5</f>
        <v>特に「あいさつ名人」では、</v>
      </c>
      <c r="C5" s="104">
        <f t="shared" ref="C5:C8" si="0">LEN(B5)</f>
        <v>13</v>
      </c>
      <c r="E5" s="7" t="s">
        <v>69</v>
      </c>
      <c r="F5" s="6" t="str">
        <f>授業づくり!A7</f>
        <v>あいさつ名人</v>
      </c>
      <c r="G5" s="6" t="s">
        <v>70</v>
      </c>
      <c r="H5" s="6"/>
      <c r="I5" s="6"/>
      <c r="J5" s="7" t="str">
        <f>E5&amp;F5&amp;G5&amp;H5&amp;I5</f>
        <v>特に「あいさつ名人」では、</v>
      </c>
      <c r="K5" s="7" t="str">
        <f t="shared" ref="K5:K38" si="1">SUBSTITUTE(J5,0,,2)</f>
        <v>特に「あいさつ名人」では、</v>
      </c>
    </row>
    <row r="6" spans="1:11" ht="19.5" customHeight="1" x14ac:dyDescent="0.4">
      <c r="A6" s="105" t="str">
        <f>授業づくり!A8&amp;授業づくり!A9</f>
        <v>3きらきらカード</v>
      </c>
      <c r="B6" s="103" t="str">
        <f t="shared" ref="B6:B8" si="2">K6</f>
        <v>特に「きらきらカード」では、</v>
      </c>
      <c r="C6" s="104">
        <f>LEN(B6)</f>
        <v>14</v>
      </c>
      <c r="E6" s="7" t="s">
        <v>69</v>
      </c>
      <c r="F6" s="6" t="str">
        <f>授業づくり!A9</f>
        <v>きらきらカード</v>
      </c>
      <c r="G6" s="6" t="s">
        <v>70</v>
      </c>
      <c r="H6" s="6"/>
      <c r="I6" s="6"/>
      <c r="J6" s="7" t="str">
        <f t="shared" ref="J6:J38" si="3">E6&amp;F6&amp;G6&amp;H6&amp;I6</f>
        <v>特に「きらきらカード」では、</v>
      </c>
      <c r="K6" s="7" t="str">
        <f t="shared" si="1"/>
        <v>特に「きらきらカード」では、</v>
      </c>
    </row>
    <row r="7" spans="1:11" ht="19.5" customHeight="1" x14ac:dyDescent="0.4">
      <c r="A7" s="105" t="str">
        <f>授業づくり!A10&amp;授業づくり!A11</f>
        <v>4日曜日の公園で</v>
      </c>
      <c r="B7" s="103" t="str">
        <f t="shared" si="2"/>
        <v>特に「日曜日の公園で」では、</v>
      </c>
      <c r="C7" s="104">
        <f t="shared" si="0"/>
        <v>14</v>
      </c>
      <c r="E7" s="7" t="s">
        <v>69</v>
      </c>
      <c r="F7" s="6" t="str">
        <f>授業づくり!A11</f>
        <v>日曜日の公園で</v>
      </c>
      <c r="G7" s="6" t="s">
        <v>70</v>
      </c>
      <c r="H7" s="6"/>
      <c r="I7" s="6"/>
      <c r="J7" s="7" t="str">
        <f t="shared" si="3"/>
        <v>特に「日曜日の公園で」では、</v>
      </c>
      <c r="K7" s="7" t="str">
        <f t="shared" si="1"/>
        <v>特に「日曜日の公園で」では、</v>
      </c>
    </row>
    <row r="8" spans="1:11" ht="19.5" x14ac:dyDescent="0.4">
      <c r="A8" s="105" t="str">
        <f>授業づくり!A12&amp;授業づくり!A13</f>
        <v>5道夫とぼく</v>
      </c>
      <c r="B8" s="103" t="str">
        <f t="shared" si="2"/>
        <v>特に「道夫とぼく」では、</v>
      </c>
      <c r="C8" s="104">
        <f t="shared" si="0"/>
        <v>12</v>
      </c>
      <c r="E8" s="7" t="s">
        <v>69</v>
      </c>
      <c r="F8" s="6" t="str">
        <f>授業づくり!A13</f>
        <v>道夫とぼく</v>
      </c>
      <c r="G8" s="6" t="s">
        <v>70</v>
      </c>
      <c r="H8" s="6"/>
      <c r="I8" s="6"/>
      <c r="J8" s="7" t="str">
        <f t="shared" si="3"/>
        <v>特に「道夫とぼく」では、</v>
      </c>
      <c r="K8" s="7" t="str">
        <f t="shared" si="1"/>
        <v>特に「道夫とぼく」では、</v>
      </c>
    </row>
    <row r="9" spans="1:11" ht="19.5" x14ac:dyDescent="0.4">
      <c r="A9" s="105"/>
      <c r="B9" s="103"/>
      <c r="C9" s="104"/>
      <c r="E9" s="7" t="s">
        <v>69</v>
      </c>
      <c r="F9" s="6" t="str">
        <f>授業づくり!A15</f>
        <v>よごれた絵</v>
      </c>
      <c r="G9" s="6" t="s">
        <v>70</v>
      </c>
      <c r="H9" s="6"/>
      <c r="I9" s="6"/>
      <c r="J9" s="7" t="str">
        <f t="shared" si="3"/>
        <v>特に「よごれた絵」では、</v>
      </c>
      <c r="K9" s="7" t="str">
        <f t="shared" si="1"/>
        <v>特に「よごれた絵」では、</v>
      </c>
    </row>
    <row r="10" spans="1:11" ht="19.5" x14ac:dyDescent="0.4">
      <c r="A10" s="105"/>
      <c r="B10" s="103"/>
      <c r="C10" s="104"/>
      <c r="E10" s="7" t="s">
        <v>69</v>
      </c>
      <c r="F10" s="6" t="str">
        <f>授業づくり!A17</f>
        <v>友だち屋</v>
      </c>
      <c r="G10" s="6" t="s">
        <v>70</v>
      </c>
      <c r="H10" s="6"/>
      <c r="I10" s="6"/>
      <c r="J10" s="7" t="str">
        <f t="shared" si="3"/>
        <v>特に「友だち屋」では、</v>
      </c>
      <c r="K10" s="7" t="str">
        <f t="shared" si="1"/>
        <v>特に「友だち屋」では、</v>
      </c>
    </row>
    <row r="11" spans="1:11" ht="19.5" x14ac:dyDescent="0.4">
      <c r="A11" s="105"/>
      <c r="B11" s="103"/>
      <c r="C11" s="104"/>
      <c r="E11" s="7" t="s">
        <v>69</v>
      </c>
      <c r="F11" s="6" t="str">
        <f>授業づくり!A19</f>
        <v>教えてあげる？　持ってあげる？</v>
      </c>
      <c r="G11" s="6" t="s">
        <v>70</v>
      </c>
      <c r="H11" s="6"/>
      <c r="I11" s="6"/>
      <c r="J11" s="7" t="str">
        <f t="shared" si="3"/>
        <v>特に「教えてあげる？　持ってあげる？」では、</v>
      </c>
      <c r="K11" s="7" t="str">
        <f t="shared" si="1"/>
        <v>特に「教えてあげる？　持ってあげる？」では、</v>
      </c>
    </row>
    <row r="12" spans="1:11" ht="19.5" x14ac:dyDescent="0.4">
      <c r="A12" s="105"/>
      <c r="B12" s="103"/>
      <c r="C12" s="104"/>
      <c r="E12" s="7" t="s">
        <v>69</v>
      </c>
      <c r="F12" s="6" t="str">
        <f>授業づくり!A21</f>
        <v>やめられない</v>
      </c>
      <c r="G12" s="6" t="s">
        <v>70</v>
      </c>
      <c r="H12" s="6"/>
      <c r="I12" s="6"/>
      <c r="J12" s="7" t="str">
        <f t="shared" si="3"/>
        <v>特に「やめられない」では、</v>
      </c>
      <c r="K12" s="7" t="str">
        <f t="shared" si="1"/>
        <v>特に「やめられない」では、</v>
      </c>
    </row>
    <row r="13" spans="1:11" ht="19.5" x14ac:dyDescent="0.4">
      <c r="A13" s="105"/>
      <c r="B13" s="103"/>
      <c r="C13" s="104"/>
      <c r="E13" s="7" t="s">
        <v>69</v>
      </c>
      <c r="F13" s="6" t="str">
        <f>授業づくり!A23</f>
        <v>マリーゴールド</v>
      </c>
      <c r="G13" s="6" t="s">
        <v>70</v>
      </c>
      <c r="H13" s="6"/>
      <c r="I13" s="6"/>
      <c r="J13" s="7" t="str">
        <f t="shared" si="3"/>
        <v>特に「マリーゴールド」では、</v>
      </c>
      <c r="K13" s="7" t="str">
        <f t="shared" si="1"/>
        <v>特に「マリーゴールド」では、</v>
      </c>
    </row>
    <row r="14" spans="1:11" ht="19.5" x14ac:dyDescent="0.4">
      <c r="A14" s="105"/>
      <c r="B14" s="103"/>
      <c r="C14" s="104"/>
      <c r="E14" s="7" t="s">
        <v>69</v>
      </c>
      <c r="F14" s="6" t="str">
        <f>授業づくり!A25</f>
        <v>生きている仲間</v>
      </c>
      <c r="G14" s="6" t="s">
        <v>70</v>
      </c>
      <c r="H14" s="6"/>
      <c r="I14" s="6"/>
      <c r="J14" s="7" t="str">
        <f t="shared" si="3"/>
        <v>特に「生きている仲間」では、</v>
      </c>
      <c r="K14" s="7" t="str">
        <f t="shared" si="1"/>
        <v>特に「生きている仲間」では、</v>
      </c>
    </row>
    <row r="15" spans="1:11" ht="19.5" x14ac:dyDescent="0.4">
      <c r="A15" s="105"/>
      <c r="B15" s="103"/>
      <c r="C15" s="104"/>
      <c r="E15" s="7" t="s">
        <v>69</v>
      </c>
      <c r="F15" s="6" t="str">
        <f>授業づくり!A27</f>
        <v>ヤゴきゅう出大作戦</v>
      </c>
      <c r="G15" s="6" t="s">
        <v>70</v>
      </c>
      <c r="H15" s="6"/>
      <c r="I15" s="6"/>
      <c r="J15" s="7" t="str">
        <f t="shared" si="3"/>
        <v>特に「ヤゴきゅう出大作戦」では、</v>
      </c>
      <c r="K15" s="7" t="str">
        <f t="shared" si="1"/>
        <v>特に「ヤゴきゅう出大作戦」では、</v>
      </c>
    </row>
    <row r="16" spans="1:11" ht="19.5" x14ac:dyDescent="0.4">
      <c r="A16" s="105"/>
      <c r="B16" s="103"/>
      <c r="C16" s="104"/>
      <c r="E16" s="7" t="s">
        <v>69</v>
      </c>
      <c r="F16" s="6" t="str">
        <f>授業づくり!A29</f>
        <v>目の前は青空</v>
      </c>
      <c r="G16" s="6" t="s">
        <v>70</v>
      </c>
      <c r="H16" s="6"/>
      <c r="I16" s="6"/>
      <c r="J16" s="7" t="str">
        <f t="shared" si="3"/>
        <v>特に「目の前は青空」では、</v>
      </c>
      <c r="K16" s="7" t="str">
        <f t="shared" si="1"/>
        <v>特に「目の前は青空」では、</v>
      </c>
    </row>
    <row r="17" spans="1:14" ht="19.5" x14ac:dyDescent="0.4">
      <c r="A17" s="105"/>
      <c r="B17" s="103"/>
      <c r="C17" s="104"/>
      <c r="E17" s="7" t="s">
        <v>69</v>
      </c>
      <c r="F17" s="6" t="str">
        <f>授業づくり!A31</f>
        <v>たてわりはんそうじ</v>
      </c>
      <c r="G17" s="6" t="s">
        <v>70</v>
      </c>
      <c r="H17" s="6"/>
      <c r="I17" s="6"/>
      <c r="J17" s="7" t="str">
        <f t="shared" si="3"/>
        <v>特に「たてわりはんそうじ」では、</v>
      </c>
      <c r="K17" s="7" t="str">
        <f t="shared" si="1"/>
        <v>特に「たてわりはんそうじ」では、</v>
      </c>
    </row>
    <row r="18" spans="1:14" ht="19.5" x14ac:dyDescent="0.4">
      <c r="A18" s="105"/>
      <c r="B18" s="103"/>
      <c r="C18" s="104"/>
      <c r="E18" s="7" t="s">
        <v>69</v>
      </c>
      <c r="F18" s="6" t="str">
        <f>授業づくり!A33</f>
        <v>大切なものは何ですか</v>
      </c>
      <c r="G18" s="6" t="s">
        <v>70</v>
      </c>
      <c r="H18" s="6"/>
      <c r="I18" s="6"/>
      <c r="J18" s="7" t="str">
        <f t="shared" si="3"/>
        <v>特に「大切なものは何ですか」では、</v>
      </c>
      <c r="K18" s="7" t="str">
        <f t="shared" si="1"/>
        <v>特に「大切なものは何ですか」では、</v>
      </c>
    </row>
    <row r="19" spans="1:14" ht="19.5" x14ac:dyDescent="0.4">
      <c r="A19" s="105"/>
      <c r="B19" s="103"/>
      <c r="C19" s="104"/>
      <c r="E19" s="7" t="s">
        <v>69</v>
      </c>
      <c r="F19" s="6" t="str">
        <f>授業づくり!A35</f>
        <v>黄金の魚</v>
      </c>
      <c r="G19" s="6" t="s">
        <v>70</v>
      </c>
      <c r="H19" s="6"/>
      <c r="I19" s="6"/>
      <c r="J19" s="7" t="str">
        <f t="shared" si="3"/>
        <v>特に「黄金の魚」では、</v>
      </c>
      <c r="K19" s="7" t="str">
        <f t="shared" si="1"/>
        <v>特に「黄金の魚」では、</v>
      </c>
    </row>
    <row r="20" spans="1:14" ht="19.5" x14ac:dyDescent="0.4">
      <c r="A20" s="105"/>
      <c r="B20" s="103"/>
      <c r="C20" s="104"/>
      <c r="E20" s="7" t="s">
        <v>69</v>
      </c>
      <c r="F20" s="6" t="str">
        <f>授業づくり!A37</f>
        <v>三人の仕事</v>
      </c>
      <c r="G20" s="6" t="s">
        <v>70</v>
      </c>
      <c r="H20" s="6"/>
      <c r="I20" s="6"/>
      <c r="J20" s="7" t="str">
        <f t="shared" si="3"/>
        <v>特に「三人の仕事」では、</v>
      </c>
      <c r="K20" s="7" t="str">
        <f t="shared" si="1"/>
        <v>特に「三人の仕事」では、</v>
      </c>
    </row>
    <row r="21" spans="1:14" ht="19.5" x14ac:dyDescent="0.4">
      <c r="A21" s="105"/>
      <c r="B21" s="103"/>
      <c r="C21" s="104"/>
      <c r="E21" s="7" t="s">
        <v>69</v>
      </c>
      <c r="F21" s="6" t="str">
        <f>授業づくり!A39</f>
        <v>きまりのない国</v>
      </c>
      <c r="G21" s="6" t="s">
        <v>70</v>
      </c>
      <c r="H21" s="6"/>
      <c r="I21" s="6"/>
      <c r="J21" s="7" t="str">
        <f t="shared" si="3"/>
        <v>特に「きまりのない国」では、</v>
      </c>
      <c r="K21" s="7" t="str">
        <f t="shared" si="1"/>
        <v>特に「きまりのない国」では、</v>
      </c>
    </row>
    <row r="22" spans="1:14" ht="19.5" x14ac:dyDescent="0.4">
      <c r="A22" s="105"/>
      <c r="B22" s="103"/>
      <c r="C22" s="104"/>
      <c r="E22" s="7" t="s">
        <v>69</v>
      </c>
      <c r="F22" s="6" t="str">
        <f>授業づくり!A41</f>
        <v>三年元気組</v>
      </c>
      <c r="G22" s="6" t="s">
        <v>70</v>
      </c>
      <c r="H22" s="6"/>
      <c r="I22" s="6"/>
      <c r="J22" s="7" t="str">
        <f t="shared" si="3"/>
        <v>特に「三年元気組」では、</v>
      </c>
      <c r="K22" s="7" t="str">
        <f t="shared" si="1"/>
        <v>特に「三年元気組」では、</v>
      </c>
    </row>
    <row r="23" spans="1:14" ht="19.5" x14ac:dyDescent="0.4">
      <c r="A23" s="105"/>
      <c r="B23" s="103"/>
      <c r="C23" s="104"/>
      <c r="E23" s="7" t="s">
        <v>69</v>
      </c>
      <c r="F23" s="6" t="str">
        <f>授業づくり!A43</f>
        <v>言わなきゃ</v>
      </c>
      <c r="G23" s="6" t="s">
        <v>70</v>
      </c>
      <c r="H23" s="6"/>
      <c r="I23" s="6"/>
      <c r="J23" s="7" t="str">
        <f t="shared" si="3"/>
        <v>特に「言わなきゃ」では、</v>
      </c>
      <c r="K23" s="7" t="str">
        <f t="shared" si="1"/>
        <v>特に「言わなきゃ」では、</v>
      </c>
    </row>
    <row r="24" spans="1:14" ht="19.5" x14ac:dyDescent="0.4">
      <c r="A24" s="105"/>
      <c r="B24" s="103"/>
      <c r="C24" s="104"/>
      <c r="E24" s="7" t="s">
        <v>69</v>
      </c>
      <c r="F24" s="6" t="str">
        <f>授業づくり!A45</f>
        <v>なおとからのしつもん</v>
      </c>
      <c r="G24" s="6" t="s">
        <v>70</v>
      </c>
      <c r="H24" s="6"/>
      <c r="I24" s="6"/>
      <c r="J24" s="7" t="str">
        <f t="shared" si="3"/>
        <v>特に「なおとからのしつもん」では、</v>
      </c>
      <c r="K24" s="7" t="str">
        <f t="shared" si="1"/>
        <v>特に「なおとからのしつもん」では、</v>
      </c>
    </row>
    <row r="25" spans="1:14" ht="19.5" x14ac:dyDescent="0.4">
      <c r="A25" s="105"/>
      <c r="B25" s="103"/>
      <c r="C25" s="104"/>
      <c r="E25" s="7" t="s">
        <v>69</v>
      </c>
      <c r="F25" s="6" t="str">
        <f>授業づくり!A47</f>
        <v>モンたんとケロきち</v>
      </c>
      <c r="G25" s="6" t="s">
        <v>70</v>
      </c>
      <c r="H25" s="6"/>
      <c r="I25" s="6"/>
      <c r="J25" s="7" t="str">
        <f t="shared" si="3"/>
        <v>特に「モンたんとケロきち」では、</v>
      </c>
      <c r="K25" s="7" t="str">
        <f t="shared" si="1"/>
        <v>特に「モンたんとケロきち」では、</v>
      </c>
    </row>
    <row r="26" spans="1:14" ht="19.5" x14ac:dyDescent="0.4">
      <c r="A26" s="105"/>
      <c r="B26" s="103"/>
      <c r="C26" s="104"/>
      <c r="E26" s="7" t="s">
        <v>69</v>
      </c>
      <c r="F26" s="6" t="str">
        <f>授業づくり!A49</f>
        <v>とくジーのおまじない</v>
      </c>
      <c r="G26" s="6" t="s">
        <v>70</v>
      </c>
      <c r="H26" s="6"/>
      <c r="I26" s="6"/>
      <c r="J26" s="7" t="str">
        <f t="shared" si="3"/>
        <v>特に「とくジーのおまじない」では、</v>
      </c>
      <c r="K26" s="7" t="str">
        <f t="shared" si="1"/>
        <v>特に「とくジーのおまじない」では、</v>
      </c>
    </row>
    <row r="27" spans="1:14" ht="19.5" x14ac:dyDescent="0.4">
      <c r="A27" s="105"/>
      <c r="B27" s="103"/>
      <c r="C27" s="104"/>
      <c r="E27" s="7" t="s">
        <v>69</v>
      </c>
      <c r="F27" s="6" t="str">
        <f>授業づくり!A51</f>
        <v>ふろしき</v>
      </c>
      <c r="G27" s="6" t="s">
        <v>70</v>
      </c>
      <c r="H27" s="6"/>
      <c r="I27" s="6"/>
      <c r="J27" s="7" t="str">
        <f t="shared" si="3"/>
        <v>特に「ふろしき」では、</v>
      </c>
      <c r="K27" s="7" t="str">
        <f t="shared" si="1"/>
        <v>特に「ふろしき」では、</v>
      </c>
    </row>
    <row r="28" spans="1:14" ht="19.5" x14ac:dyDescent="0.4">
      <c r="A28" s="105"/>
      <c r="B28" s="103"/>
      <c r="C28" s="104"/>
      <c r="E28" s="7" t="s">
        <v>69</v>
      </c>
      <c r="F28" s="6" t="str">
        <f>授業づくり!A53</f>
        <v>まわりを見つめて</v>
      </c>
      <c r="G28" s="6" t="s">
        <v>70</v>
      </c>
      <c r="H28" s="6"/>
      <c r="I28" s="6"/>
      <c r="J28" s="7" t="str">
        <f t="shared" si="3"/>
        <v>特に「まわりを見つめて」では、</v>
      </c>
      <c r="K28" s="7" t="str">
        <f t="shared" si="1"/>
        <v>特に「まわりを見つめて」では、</v>
      </c>
    </row>
    <row r="29" spans="1:14" ht="19.5" x14ac:dyDescent="0.4">
      <c r="A29" s="105"/>
      <c r="B29" s="103"/>
      <c r="C29" s="104"/>
      <c r="E29" s="7" t="s">
        <v>69</v>
      </c>
      <c r="F29" s="6" t="str">
        <f>授業づくり!A55</f>
        <v>マサラップ</v>
      </c>
      <c r="G29" s="6" t="s">
        <v>70</v>
      </c>
      <c r="H29" s="6"/>
      <c r="I29" s="6"/>
      <c r="J29" s="7" t="str">
        <f t="shared" si="3"/>
        <v>特に「マサラップ」では、</v>
      </c>
      <c r="K29" s="7" t="str">
        <f t="shared" si="1"/>
        <v>特に「マサラップ」では、</v>
      </c>
    </row>
    <row r="30" spans="1:14" ht="19.5" x14ac:dyDescent="0.4">
      <c r="A30" s="105"/>
      <c r="B30" s="103"/>
      <c r="C30" s="104"/>
      <c r="E30" s="7" t="s">
        <v>69</v>
      </c>
      <c r="F30" s="6" t="str">
        <f>授業づくり!A57</f>
        <v>親切がいっぱい</v>
      </c>
      <c r="G30" s="6" t="s">
        <v>70</v>
      </c>
      <c r="H30" s="6"/>
      <c r="I30" s="6"/>
      <c r="J30" s="7" t="str">
        <f t="shared" si="3"/>
        <v>特に「親切がいっぱい」では、</v>
      </c>
      <c r="K30" s="7" t="str">
        <f t="shared" si="1"/>
        <v>特に「親切がいっぱい」では、</v>
      </c>
      <c r="N30" s="116"/>
    </row>
    <row r="31" spans="1:14" ht="19.5" x14ac:dyDescent="0.4">
      <c r="A31" s="105"/>
      <c r="B31" s="103"/>
      <c r="C31" s="104"/>
      <c r="E31" s="7" t="s">
        <v>69</v>
      </c>
      <c r="F31" s="6" t="str">
        <f>授業づくり!A59</f>
        <v>「わたしらしさ」をのばすために</v>
      </c>
      <c r="G31" s="6" t="s">
        <v>70</v>
      </c>
      <c r="H31" s="6"/>
      <c r="I31" s="6"/>
      <c r="J31" s="7" t="str">
        <f t="shared" si="3"/>
        <v>特に「「わたしらしさ」をのばすために」では、</v>
      </c>
      <c r="K31" s="7" t="str">
        <f t="shared" si="1"/>
        <v>特に「「わたしらしさ」をのばすために」では、</v>
      </c>
    </row>
    <row r="32" spans="1:14" ht="19.5" x14ac:dyDescent="0.4">
      <c r="A32" s="105"/>
      <c r="B32" s="103"/>
      <c r="C32" s="104"/>
      <c r="E32" s="7" t="s">
        <v>69</v>
      </c>
      <c r="F32" s="6" t="str">
        <f>授業づくり!A61</f>
        <v>学校のぶどう</v>
      </c>
      <c r="G32" s="6" t="s">
        <v>70</v>
      </c>
      <c r="H32" s="6"/>
      <c r="I32" s="6"/>
      <c r="J32" s="7" t="str">
        <f t="shared" si="3"/>
        <v>特に「学校のぶどう」では、</v>
      </c>
      <c r="K32" s="7" t="str">
        <f t="shared" si="1"/>
        <v>特に「学校のぶどう」では、</v>
      </c>
    </row>
    <row r="33" spans="1:11" ht="19.5" x14ac:dyDescent="0.4">
      <c r="A33" s="105"/>
      <c r="B33" s="103"/>
      <c r="C33" s="104"/>
      <c r="E33" s="7" t="s">
        <v>69</v>
      </c>
      <c r="F33" s="6" t="str">
        <f>授業づくり!A63</f>
        <v>ボールのきまり</v>
      </c>
      <c r="G33" s="6" t="s">
        <v>70</v>
      </c>
      <c r="H33" s="6"/>
      <c r="I33" s="6"/>
      <c r="J33" s="7" t="str">
        <f t="shared" si="3"/>
        <v>特に「ボールのきまり」では、</v>
      </c>
      <c r="K33" s="7" t="str">
        <f t="shared" si="1"/>
        <v>特に「ボールのきまり」では、</v>
      </c>
    </row>
    <row r="34" spans="1:11" ht="19.5" x14ac:dyDescent="0.4">
      <c r="A34" s="105"/>
      <c r="B34" s="103"/>
      <c r="C34" s="104"/>
      <c r="E34" s="7" t="s">
        <v>69</v>
      </c>
      <c r="F34" s="6" t="str">
        <f>授業づくり!A65</f>
        <v>よわむし太郎</v>
      </c>
      <c r="G34" s="6" t="s">
        <v>70</v>
      </c>
      <c r="H34" s="6"/>
      <c r="I34" s="6"/>
      <c r="J34" s="7" t="str">
        <f t="shared" si="3"/>
        <v>特に「よわむし太郎」では、</v>
      </c>
      <c r="K34" s="7" t="str">
        <f t="shared" si="1"/>
        <v>特に「よわむし太郎」では、</v>
      </c>
    </row>
    <row r="35" spans="1:11" ht="19.5" x14ac:dyDescent="0.4">
      <c r="A35" s="105"/>
      <c r="B35" s="103"/>
      <c r="C35" s="104"/>
      <c r="E35" s="7" t="s">
        <v>69</v>
      </c>
      <c r="F35" s="6" t="str">
        <f>授業づくり!A67</f>
        <v>漢字に思いをこめて</v>
      </c>
      <c r="G35" s="6" t="s">
        <v>70</v>
      </c>
      <c r="H35" s="6"/>
      <c r="I35" s="6"/>
      <c r="J35" s="7" t="str">
        <f t="shared" si="3"/>
        <v>特に「漢字に思いをこめて」では、</v>
      </c>
      <c r="K35" s="7" t="str">
        <f t="shared" si="1"/>
        <v>特に「漢字に思いをこめて」では、</v>
      </c>
    </row>
    <row r="36" spans="1:11" ht="19.5" x14ac:dyDescent="0.4">
      <c r="A36" s="105"/>
      <c r="B36" s="103"/>
      <c r="C36" s="104"/>
      <c r="E36" s="7" t="s">
        <v>69</v>
      </c>
      <c r="F36" s="6" t="str">
        <f>授業づくり!A69</f>
        <v>ありがとうの気持ちをこめて</v>
      </c>
      <c r="G36" s="6" t="s">
        <v>70</v>
      </c>
      <c r="H36" s="6"/>
      <c r="I36" s="6"/>
      <c r="J36" s="7" t="str">
        <f t="shared" si="3"/>
        <v>特に「ありがとうの気持ちをこめて」では、</v>
      </c>
      <c r="K36" s="7" t="str">
        <f t="shared" si="1"/>
        <v>特に「ありがとうの気持ちをこめて」では、</v>
      </c>
    </row>
    <row r="37" spans="1:11" ht="19.5" x14ac:dyDescent="0.4">
      <c r="A37" s="105"/>
      <c r="B37" s="103"/>
      <c r="C37" s="104"/>
      <c r="E37" s="7" t="s">
        <v>69</v>
      </c>
      <c r="F37" s="6" t="str">
        <f>授業づくり!A71</f>
        <v>ヌチヌグスージ――命の祭り</v>
      </c>
      <c r="G37" s="6" t="s">
        <v>70</v>
      </c>
      <c r="H37" s="6"/>
      <c r="I37" s="6"/>
      <c r="J37" s="7" t="str">
        <f t="shared" si="3"/>
        <v>特に「ヌチヌグスージ――命の祭り」では、</v>
      </c>
      <c r="K37" s="7" t="str">
        <f t="shared" si="1"/>
        <v>特に「ヌチヌグスージ――命の祭り」では、</v>
      </c>
    </row>
    <row r="38" spans="1:11" ht="19.5" x14ac:dyDescent="0.4">
      <c r="A38" s="105"/>
      <c r="B38" s="103"/>
      <c r="C38" s="104"/>
      <c r="E38" s="7" t="s">
        <v>69</v>
      </c>
      <c r="F38" s="6" t="str">
        <f>授業づくり!A73</f>
        <v>スーパーパティシエ物語</v>
      </c>
      <c r="G38" s="6" t="s">
        <v>70</v>
      </c>
      <c r="H38" s="6"/>
      <c r="I38" s="6"/>
      <c r="J38" s="7" t="str">
        <f t="shared" si="3"/>
        <v>特に「スーパーパティシエ物語」では、</v>
      </c>
      <c r="K38" s="7" t="str">
        <f t="shared" si="1"/>
        <v>特に「スーパーパティシエ物語」では、</v>
      </c>
    </row>
  </sheetData>
  <sheetProtection algorithmName="SHA-512" hashValue="r9hWr7aLQCrsWzs6BS8yf5IeBxNyybJgQyCuBfrAanjGHZP3h7eJSaupuLi3I5wdXFSUMoOyBRmiyPkLej0KQw==" saltValue="8ADJAZnTGOXG6JmPu7wn5w==" spinCount="100000" sheet="1" selectLockedCells="1"/>
  <mergeCells count="1">
    <mergeCell ref="E3:K3"/>
  </mergeCells>
  <phoneticPr fontId="1"/>
  <pageMargins left="0.7" right="0.7" top="0.75" bottom="0.75" header="0.3" footer="0.3"/>
  <pageSetup paperSize="9" scale="8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1F10A352D10FB438C0CAC377D3A7C03" ma:contentTypeVersion="15" ma:contentTypeDescription="新しいドキュメントを作成します。" ma:contentTypeScope="" ma:versionID="20fbb8741adb11dc31fdf4e15e094b78">
  <xsd:schema xmlns:xsd="http://www.w3.org/2001/XMLSchema" xmlns:xs="http://www.w3.org/2001/XMLSchema" xmlns:p="http://schemas.microsoft.com/office/2006/metadata/properties" xmlns:ns3="c590077c-e1dd-49f2-a07e-6db2732b226e" xmlns:ns4="8014b1d1-3b3b-4539-a327-f30a7169d85b" targetNamespace="http://schemas.microsoft.com/office/2006/metadata/properties" ma:root="true" ma:fieldsID="85e57616ffa428a21a2d8e04ded73f73" ns3:_="" ns4:_="">
    <xsd:import namespace="c590077c-e1dd-49f2-a07e-6db2732b226e"/>
    <xsd:import namespace="8014b1d1-3b3b-4539-a327-f30a7169d85b"/>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90077c-e1dd-49f2-a07e-6db2732b22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14b1d1-3b3b-4539-a327-f30a7169d85b"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SharingHintHash" ma:index="12" nillable="true" ma:displayName="共有のヒントのハッシュ"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c590077c-e1dd-49f2-a07e-6db2732b226e" xsi:nil="true"/>
  </documentManagement>
</p:properties>
</file>

<file path=customXml/itemProps1.xml><?xml version="1.0" encoding="utf-8"?>
<ds:datastoreItem xmlns:ds="http://schemas.openxmlformats.org/officeDocument/2006/customXml" ds:itemID="{286E0257-165B-4FCD-8145-B41ACF0572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90077c-e1dd-49f2-a07e-6db2732b226e"/>
    <ds:schemaRef ds:uri="8014b1d1-3b3b-4539-a327-f30a7169d8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F4EA80-2E6C-4879-ACB3-2D5015563BBB}">
  <ds:schemaRefs>
    <ds:schemaRef ds:uri="http://schemas.microsoft.com/sharepoint/v3/contenttype/forms"/>
  </ds:schemaRefs>
</ds:datastoreItem>
</file>

<file path=customXml/itemProps3.xml><?xml version="1.0" encoding="utf-8"?>
<ds:datastoreItem xmlns:ds="http://schemas.openxmlformats.org/officeDocument/2006/customXml" ds:itemID="{3173728E-27B5-4C6D-B285-17FC48289A1A}">
  <ds:schemaRefs>
    <ds:schemaRef ds:uri="http://purl.org/dc/elements/1.1/"/>
    <ds:schemaRef ds:uri="http://schemas.microsoft.com/office/infopath/2007/PartnerControls"/>
    <ds:schemaRef ds:uri="http://purl.org/dc/terms/"/>
    <ds:schemaRef ds:uri="http://purl.org/dc/dcmitype/"/>
    <ds:schemaRef ds:uri="http://schemas.openxmlformats.org/package/2006/metadata/core-properties"/>
    <ds:schemaRef ds:uri="http://schemas.microsoft.com/office/2006/metadata/properties"/>
    <ds:schemaRef ds:uri="http://schemas.microsoft.com/office/2006/documentManagement/types"/>
    <ds:schemaRef ds:uri="8014b1d1-3b3b-4539-a327-f30a7169d85b"/>
    <ds:schemaRef ds:uri="c590077c-e1dd-49f2-a07e-6db2732b226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8</vt:i4>
      </vt:variant>
    </vt:vector>
  </HeadingPairs>
  <TitlesOfParts>
    <vt:vector size="8" baseType="lpstr">
      <vt:lpstr>名簿管理</vt:lpstr>
      <vt:lpstr>目ざす姿</vt:lpstr>
      <vt:lpstr>授業づくり</vt:lpstr>
      <vt:lpstr>日常評価A</vt:lpstr>
      <vt:lpstr>日常評価B</vt:lpstr>
      <vt:lpstr>期末評価</vt:lpstr>
      <vt:lpstr>文末リスト</vt:lpstr>
      <vt:lpstr>顕著な教材リスト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2023-05-26T02:58:05Z</cp:lastPrinted>
  <dcterms:created xsi:type="dcterms:W3CDTF">2021-07-03T23:14:41Z</dcterms:created>
  <dcterms:modified xsi:type="dcterms:W3CDTF">2023-05-26T09:21:19Z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0x010100C1F10A352D10FB438C0CAC377D3A7C03</vt:lpwstr>
  </property>
</Properties>
</file>